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mr053.city.nemuro.hokkaido.jp\ファイルサーバ\05_総務部\財政課\00共通\【共通】財政用務関係\実行予算業務\004決算統計\R02\各種照会回答\財政状況資料集\R1(R2.3月作成）\02振興局提出\"/>
    </mc:Choice>
  </mc:AlternateContent>
  <bookViews>
    <workbookView xWindow="0" yWindow="0" windowWidth="15360" windowHeight="7635" tabRatio="9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CR102" i="12"/>
  <c r="AU63" i="12"/>
  <c r="AP63" i="12"/>
  <c r="AA23" i="12"/>
  <c r="AP23" i="12"/>
  <c r="V23" i="12"/>
  <c r="Q23" i="12"/>
  <c r="AA31" i="12" l="1"/>
  <c r="AA30" i="12"/>
  <c r="AA29" i="12"/>
  <c r="AA28" i="12"/>
  <c r="AA9" i="12"/>
  <c r="AA7" i="12"/>
  <c r="AK34" i="12"/>
  <c r="V34" i="12"/>
  <c r="Q34" i="12"/>
  <c r="AK33" i="12"/>
  <c r="V33" i="12"/>
  <c r="Q33" i="12"/>
  <c r="AK32" i="12"/>
  <c r="AA32" i="12"/>
  <c r="AA35" i="12"/>
  <c r="AA34" i="12" l="1"/>
  <c r="AA33" i="12"/>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<sst xmlns="http://schemas.openxmlformats.org/spreadsheetml/2006/main" count="1102" uniqueCount="603">
  <si>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</si>
  <si>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</si>
  <si>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</si>
  <si>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</si>
  <si>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</si>
  <si>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</si>
  <si>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</si>
  <si>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</si>
  <si>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</si>
  <si>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</si>
  <si>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</si>
  <si>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</si>
  <si>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</si>
  <si>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</si>
  <si>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</si>
  <si>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</si>
  <si>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</si>
  <si>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</si>
  <si>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</si>
  <si>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</si>
  <si>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</si>
  <si>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</si>
  <si>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</si>
  <si>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</si>
  <si>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</si>
  <si>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</si>
  <si>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</si>
  <si>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</si>
  <si>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</si>
  <si>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</si>
  <si>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</si>
  <si>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</si>
  <si>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</si>
  <si>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</si>
  <si>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</si>
  <si>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</si>
  <si>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</si>
  <si>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</si>
  <si>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</si>
  <si>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</si>
  <si>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</si>
  <si>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</si>
  <si>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</si>
  <si>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</si>
  <si>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</si>
  <si>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</si>
  <si>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</si>
  <si>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</si>
  <si>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</si>
  <si>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</si>
  <si>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</si>
  <si>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</si>
  <si>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</si>
  <si>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</si>
  <si>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</si>
  <si>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</si>
  <si>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</si>
  <si>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</si>
  <si>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</si>
  <si>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</si>
  <si>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</si>
  <si>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</si>
  <si>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</si>
  <si>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</si>
  <si>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</si>
  <si>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</si>
  <si>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</si>
  <si>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</si>
  <si>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</si>
  <si>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</si>
  <si>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</si>
  <si>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</si>
  <si>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</si>
  <si>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</si>
  <si>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</si>
  <si>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</si>
  <si>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</si>
  <si>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</si>
  <si>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</si>
  <si>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</si>
  <si>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</si>
  <si>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</si>
  <si>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</si>
  <si>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</si>
  <si>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</si>
  <si>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</si>
  <si>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</si>
  <si>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</si>
  <si>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</si>
  <si>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</si>
  <si>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</si>
  <si>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</si>
  <si>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</si>
  <si>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</si>
  <si>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</si>
  <si>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</si>
  <si>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</si>
  <si>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</si>
  <si>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根室市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</si>
  <si>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</si>
  <si>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</si>
  <si>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</si>
  <si>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</si>
  <si>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</si>
  <si>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</si>
  <si>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</si>
  <si>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</si>
  <si>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</si>
  <si>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</si>
  <si>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</si>
  <si>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</si>
  <si>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</si>
  <si>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</si>
  <si>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</si>
  <si>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</si>
  <si>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</si>
  <si>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</si>
  <si>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</si>
  <si>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</si>
  <si>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</si>
  <si>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</si>
  <si>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</si>
  <si>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</si>
  <si>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</si>
  <si>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</si>
  <si>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</si>
  <si>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</si>
  <si>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</si>
  <si>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</si>
  <si>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</si>
  <si>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</si>
  <si>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</si>
  <si>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</si>
  <si>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</si>
  <si>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</si>
  <si>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</si>
  <si>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</si>
  <si>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</si>
  <si>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</si>
  <si>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</si>
  <si>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</si>
  <si>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</si>
  <si>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</si>
  <si>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</si>
  <si>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</si>
  <si>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</si>
  <si>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</si>
  <si>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</si>
  <si>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</si>
  <si>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</si>
  <si>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</si>
  <si>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</si>
  <si>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</si>
  <si>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</si>
  <si>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</si>
  <si>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</si>
  <si>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</si>
  <si>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</si>
  <si>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</si>
  <si>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</si>
  <si>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</si>
  <si>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</si>
  <si>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</si>
  <si>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</si>
  <si>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</si>
  <si>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</si>
  <si>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</si>
  <si>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</si>
  <si>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</si>
  <si>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</si>
  <si>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</si>
  <si>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</si>
  <si>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</si>
  <si>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</si>
  <si>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</si>
  <si>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</si>
  <si>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</si>
  <si>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</si>
  <si>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</si>
  <si>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</si>
  <si>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</si>
  <si>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</si>
  <si>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</si>
  <si>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</si>
  <si>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</si>
  <si>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</si>
  <si>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</si>
  <si>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</si>
  <si>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</si>
  <si>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</si>
  <si>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</si>
  <si>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</si>
  <si>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</si>
  <si>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</si>
  <si>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</si>
  <si>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</si>
  <si>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</si>
  <si>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</si>
  <si>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</si>
  <si>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</si>
  <si>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</si>
  <si>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</si>
  <si>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</si>
  <si>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</si>
  <si>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</si>
  <si>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</si>
  <si>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</si>
  <si>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</si>
  <si>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</si>
  <si>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</si>
  <si>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</si>
  <si>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</si>
  <si>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</si>
  <si>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</si>
  <si>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北海道根室市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</si>
  <si>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</si>
  <si>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</si>
  <si>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</si>
  <si>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</si>
  <si>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</si>
  <si>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</si>
  <si>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</si>
  <si>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</si>
  <si>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</si>
  <si>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</si>
  <si>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</si>
  <si>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</si>
  <si>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</si>
  <si>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</si>
  <si>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</si>
  <si>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</si>
  <si>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</si>
  <si>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</si>
  <si>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</si>
  <si>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</si>
  <si>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</si>
  <si>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</si>
  <si>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</si>
  <si>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</si>
  <si>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</si>
  <si>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</si>
  <si>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</si>
  <si>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</si>
  <si>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</si>
  <si>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</si>
  <si>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</si>
  <si>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</si>
  <si>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</si>
  <si>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</si>
  <si>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</si>
  <si>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</si>
  <si>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</si>
  <si>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</si>
  <si>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</si>
  <si>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</si>
  <si>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</si>
  <si>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</si>
  <si>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</si>
  <si>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</si>
  <si>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</si>
  <si>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</si>
  <si>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</si>
  <si>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</si>
  <si>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</si>
  <si>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</si>
  <si>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</si>
  <si>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</si>
  <si>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</si>
  <si>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</si>
  <si>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</si>
  <si>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</si>
  <si>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</si>
  <si>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</si>
  <si>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</si>
  <si>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</si>
  <si>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</si>
  <si>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</si>
  <si>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</si>
  <si>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</si>
  <si>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</si>
  <si>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</si>
  <si>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</si>
  <si>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</si>
  <si>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</si>
  <si>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</si>
  <si>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</si>
  <si>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</si>
  <si>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</si>
  <si>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</si>
  <si>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</si>
  <si>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</si>
  <si>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</si>
  <si>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</si>
  <si>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</si>
  <si>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</si>
  <si>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</si>
  <si>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</si>
  <si>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</si>
  <si>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</si>
  <si>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</si>
  <si>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</si>
  <si>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</si>
  <si>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</si>
  <si>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</si>
  <si>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</si>
  <si>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</si>
  <si>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</si>
  <si>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</si>
  <si>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</si>
  <si>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</si>
  <si>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</si>
  <si>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</si>
  <si>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</si>
  <si>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</si>
  <si>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</si>
  <si>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</si>
  <si>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</si>
  <si>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</si>
  <si>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</si>
  <si>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</si>
  <si>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</si>
  <si>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</si>
  <si>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</si>
  <si>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</si>
  <si>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</si>
  <si>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</si>
  <si>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</si>
  <si>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</si>
  <si>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</si>
  <si>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</si>
  <si>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</si>
  <si>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</si>
  <si>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</si>
  <si>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</si>
  <si>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</si>
  <si>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</si>
  <si>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</si>
  <si>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</si>
  <si>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</si>
  <si>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</si>
  <si>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</si>
  <si>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</si>
  <si>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</si>
  <si>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</si>
  <si>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</si>
  <si>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</si>
  <si>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</si>
  <si>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</si>
  <si>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</si>
  <si>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</si>
  <si>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</si>
  <si>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</si>
  <si>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</si>
  <si>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</si>
  <si>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</si>
  <si>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</si>
  <si>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</si>
  <si>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</si>
  <si>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</si>
  <si>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</si>
  <si>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</si>
  <si>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</si>
  <si>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</si>
  <si>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</si>
  <si>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</si>
  <si>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</si>
  <si>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北海道根室市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</si>
  <si>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</si>
  <si>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</si>
  <si>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</si>
  <si>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</si>
  <si>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</si>
  <si>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</si>
  <si>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</si>
  <si>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</si>
  <si>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</si>
  <si>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</si>
  <si>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</si>
  <si>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</si>
  <si>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</si>
  <si>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</si>
  <si>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</si>
  <si>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</si>
  <si>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</si>
  <si>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</si>
  <si>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</si>
  <si>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</si>
  <si>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流通加工センター汚水処理事業特別会計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</si>
  <si>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</si>
  <si>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</si>
  <si>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</si>
  <si>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</si>
  <si>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</si>
  <si>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</si>
  <si>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</si>
  <si>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</si>
  <si>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</si>
  <si>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</si>
  <si>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</si>
  <si>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</si>
  <si>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</si>
  <si>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</si>
  <si>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</si>
  <si>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</si>
  <si>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</si>
  <si>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市民交通傷害共済事業特別会計</t>
    <phoneticPr fontId="5"/>
  </si>
  <si>
    <t>根室市水道事業会計</t>
    <phoneticPr fontId="5"/>
  </si>
  <si>
    <t>法適用企業</t>
    <phoneticPr fontId="5"/>
  </si>
  <si>
    <t>根室市下水道事業会計</t>
    <phoneticPr fontId="5"/>
  </si>
  <si>
    <t>根室市病院事業会計</t>
    <phoneticPr fontId="5"/>
  </si>
  <si>
    <t>根室市港湾整備事業会計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</si>
  <si>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</si>
  <si>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</si>
  <si>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</si>
  <si>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</si>
  <si>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</si>
  <si>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</si>
  <si>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</si>
  <si>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</si>
  <si>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</si>
  <si>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</si>
  <si>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</si>
  <si>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</si>
  <si>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</si>
  <si>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</si>
  <si>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</si>
  <si>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</si>
  <si>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</si>
  <si>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</si>
  <si>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</si>
  <si>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</si>
  <si>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</si>
  <si>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</si>
  <si>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</si>
  <si>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</si>
  <si>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</si>
  <si>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</si>
  <si>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</si>
  <si>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</si>
  <si>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</si>
  <si>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</si>
  <si>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</si>
  <si>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</si>
  <si>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</si>
  <si>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</si>
  <si>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</si>
  <si>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</si>
  <si>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</si>
  <si>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</si>
  <si>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</si>
  <si>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</si>
  <si>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</si>
  <si>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</si>
  <si>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</si>
  <si>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</si>
  <si>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</si>
  <si>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</si>
  <si>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</si>
  <si>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</si>
  <si>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</si>
  <si>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</si>
  <si>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</si>
  <si>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</si>
  <si>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</si>
  <si>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</si>
  <si>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根室市下水道事業会計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</si>
  <si>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</si>
  <si>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</si>
  <si>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</si>
  <si>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</si>
  <si>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</si>
  <si>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</si>
  <si>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</si>
  <si>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</si>
  <si>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</si>
  <si>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</si>
  <si>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</si>
  <si>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</si>
  <si>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</si>
  <si>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</si>
  <si>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</si>
  <si>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</si>
  <si>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</si>
  <si>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</si>
  <si>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</si>
  <si>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</si>
  <si>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</si>
  <si>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</si>
  <si>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</si>
  <si>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</si>
  <si>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</si>
  <si>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</si>
  <si>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</si>
  <si>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</si>
  <si>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</si>
  <si>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</si>
  <si>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</si>
  <si>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</si>
  <si>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</si>
  <si>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</si>
  <si>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</si>
  <si>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</si>
  <si>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</si>
  <si>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</si>
  <si>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</si>
  <si>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</si>
  <si>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</si>
  <si>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</si>
  <si>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</si>
  <si>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</si>
  <si>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</si>
  <si>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</si>
  <si>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</si>
  <si>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</si>
  <si>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</si>
  <si>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</si>
  <si>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</si>
  <si>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</si>
  <si>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</si>
  <si>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</si>
  <si>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</si>
  <si>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</si>
  <si>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</si>
  <si>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</si>
  <si>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</si>
  <si>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</si>
  <si>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</si>
  <si>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</si>
  <si>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</si>
  <si>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</si>
  <si>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</si>
  <si>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</si>
  <si>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</si>
  <si>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</si>
  <si>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</si>
  <si>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</si>
  <si>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</si>
  <si>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</si>
  <si>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</si>
  <si>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</si>
  <si>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</si>
  <si>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</si>
  <si>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</si>
  <si>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</si>
  <si>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</si>
  <si>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</si>
  <si>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</si>
  <si>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</si>
  <si>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</si>
  <si>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</si>
  <si>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</si>
  <si>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</si>
  <si>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4.36</t>
  </si>
  <si>
    <t>▲ 2.36</t>
  </si>
  <si>
    <t>▲ 0.26</t>
  </si>
  <si>
    <t>▲ 0.75</t>
  </si>
  <si>
    <t>根室市港湾整備事業会計</t>
  </si>
  <si>
    <t>根室市下水道事業会計</t>
  </si>
  <si>
    <t>介護保険特別会計事業勘定</t>
  </si>
  <si>
    <t>一般会計</t>
  </si>
  <si>
    <t>国民健康保険特別会計事業勘定</t>
  </si>
  <si>
    <t>▲ 1.28</t>
  </si>
  <si>
    <t>根室市水道事業会計</t>
  </si>
  <si>
    <t>農業用水事業特別会計</t>
  </si>
  <si>
    <t>市民交通傷害共済事業特別会計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</si>
  <si>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</si>
  <si>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</si>
  <si>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</si>
  <si>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</si>
  <si>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</si>
  <si>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</si>
  <si>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</si>
  <si>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</si>
  <si>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</si>
  <si>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</si>
  <si>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</si>
  <si>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</si>
  <si>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根室水産コンビナート公社</t>
    <rPh sb="0" eb="2">
      <t>ネムロ</t>
    </rPh>
    <rPh sb="2" eb="4">
      <t>スイサン</t>
    </rPh>
    <rPh sb="10" eb="12">
      <t>コウシャ</t>
    </rPh>
    <phoneticPr fontId="2"/>
  </si>
  <si>
    <t>根室市観光開発公社</t>
    <rPh sb="0" eb="3">
      <t>ネムロシ</t>
    </rPh>
    <rPh sb="3" eb="5">
      <t>カンコウ</t>
    </rPh>
    <rPh sb="5" eb="7">
      <t>カイハツ</t>
    </rPh>
    <rPh sb="7" eb="9">
      <t>コウシャ</t>
    </rPh>
    <phoneticPr fontId="2"/>
  </si>
  <si>
    <t>根室市土地開発公社</t>
    <rPh sb="0" eb="3">
      <t>ネムロシ</t>
    </rPh>
    <rPh sb="3" eb="5">
      <t>トチ</t>
    </rPh>
    <rPh sb="5" eb="7">
      <t>カイハツ</t>
    </rPh>
    <rPh sb="7" eb="9">
      <t>コウシャ</t>
    </rPh>
    <phoneticPr fontId="2"/>
  </si>
  <si>
    <t>-</t>
    <phoneticPr fontId="2"/>
  </si>
  <si>
    <t>-</t>
    <phoneticPr fontId="2"/>
  </si>
  <si>
    <t>ふるさと応援基金</t>
    <rPh sb="4" eb="6">
      <t>オウエン</t>
    </rPh>
    <rPh sb="6" eb="8">
      <t>キキン</t>
    </rPh>
    <phoneticPr fontId="2"/>
  </si>
  <si>
    <t>ふるさと応援・地域医療安定化基金</t>
    <rPh sb="4" eb="6">
      <t>オウエン</t>
    </rPh>
    <rPh sb="7" eb="9">
      <t>チイキ</t>
    </rPh>
    <rPh sb="9" eb="11">
      <t>イリョウ</t>
    </rPh>
    <rPh sb="11" eb="14">
      <t>アンテイカ</t>
    </rPh>
    <rPh sb="14" eb="16">
      <t>キキン</t>
    </rPh>
    <phoneticPr fontId="2"/>
  </si>
  <si>
    <t>ふるさと応援・公共交通維持安定化基金</t>
    <rPh sb="4" eb="6">
      <t>オウエン</t>
    </rPh>
    <rPh sb="7" eb="9">
      <t>コウキョウ</t>
    </rPh>
    <rPh sb="9" eb="11">
      <t>コウツウ</t>
    </rPh>
    <rPh sb="11" eb="13">
      <t>イジ</t>
    </rPh>
    <rPh sb="13" eb="16">
      <t>アンテイカ</t>
    </rPh>
    <rPh sb="16" eb="18">
      <t>キキン</t>
    </rPh>
    <phoneticPr fontId="2"/>
  </si>
  <si>
    <t>ふるさと応援・屋内遊戯施設整備等基金</t>
    <rPh sb="4" eb="6">
      <t>オウエン</t>
    </rPh>
    <rPh sb="7" eb="9">
      <t>オクナイ</t>
    </rPh>
    <rPh sb="9" eb="11">
      <t>ユウギ</t>
    </rPh>
    <rPh sb="11" eb="13">
      <t>シセツ</t>
    </rPh>
    <rPh sb="13" eb="15">
      <t>セイビ</t>
    </rPh>
    <rPh sb="15" eb="16">
      <t>トウ</t>
    </rPh>
    <rPh sb="16" eb="18">
      <t>キキン</t>
    </rPh>
    <phoneticPr fontId="2"/>
  </si>
  <si>
    <t>公共施設等維持補修基金</t>
    <rPh sb="0" eb="2">
      <t>コウキョウ</t>
    </rPh>
    <rPh sb="2" eb="4">
      <t>シセツ</t>
    </rPh>
    <rPh sb="4" eb="5">
      <t>トウ</t>
    </rPh>
    <rPh sb="5" eb="7">
      <t>イジ</t>
    </rPh>
    <rPh sb="7" eb="9">
      <t>ホシュウ</t>
    </rPh>
    <rPh sb="9" eb="11">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</si>
  <si>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</si>
  <si>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</si>
  <si>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</si>
  <si>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</si>
  <si>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</si>
  <si>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</si>
  <si>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</si>
  <si>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ふるさと応援寄附金を原資とする各種基金残高が急速に増え、その結果、充当可能財源が増加したことで相対的に減少しているものであり、有形固定資産減価償却率が依然として高い数値を示していることからもわかるとおり、既存施設は依然として老朽化が進んでいる状況となっている。
　今後については、根室市公共施設総合管理計画に基づき計画的な施設整備を進めていく。</t>
    <rPh sb="38" eb="39">
      <t>フ</t>
    </rPh>
    <rPh sb="43" eb="45">
      <t>ケッカ</t>
    </rPh>
    <rPh sb="76" eb="78">
      <t>ユウケイ</t>
    </rPh>
    <rPh sb="78" eb="80">
      <t>コテイ</t>
    </rPh>
    <rPh sb="80" eb="82">
      <t>シサン</t>
    </rPh>
    <rPh sb="82" eb="84">
      <t>ゲンカ</t>
    </rPh>
    <rPh sb="84" eb="86">
      <t>ショウキャク</t>
    </rPh>
    <rPh sb="86" eb="87">
      <t>リツ</t>
    </rPh>
    <rPh sb="88" eb="90">
      <t>イゼン</t>
    </rPh>
    <rPh sb="93" eb="94">
      <t>タカ</t>
    </rPh>
    <rPh sb="95" eb="97">
      <t>スウチ</t>
    </rPh>
    <rPh sb="98" eb="99">
      <t>シメ</t>
    </rPh>
    <rPh sb="115" eb="117">
      <t>キゾン</t>
    </rPh>
    <rPh sb="117" eb="119">
      <t>シセツ</t>
    </rPh>
    <rPh sb="120" eb="122">
      <t>イゼン</t>
    </rPh>
    <rPh sb="127" eb="128">
      <t>カ</t>
    </rPh>
    <rPh sb="129" eb="130">
      <t>スス</t>
    </rPh>
    <rPh sb="145" eb="147">
      <t>コンゴ</t>
    </rPh>
    <rPh sb="174" eb="176">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</si>
  <si>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</si>
  <si>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</si>
  <si>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</si>
  <si>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</si>
  <si>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</si>
  <si>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</si>
  <si>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ふるさと応援寄附金を原資とする各種基金残高が急速に増え、その結果、充当可能財源が増加したことで相対的に減少しているものであり、実質公債費比率に大きく影響を与えているわけではない。
　実質公債費比率については、長い目で見ると減少傾向にあるが、老朽化した公共施設については、起債発行の抑制とのバランスを考えながら、計画的な整備を進めるものとする。</t>
    <rPh sb="43" eb="45">
      <t>ケッカ</t>
    </rPh>
    <rPh sb="46" eb="48">
      <t>ジュウトウ</t>
    </rPh>
    <rPh sb="48" eb="50">
      <t>カノウ</t>
    </rPh>
    <rPh sb="50" eb="52">
      <t>ザイゲン</t>
    </rPh>
    <rPh sb="53" eb="55">
      <t>ゾウカ</t>
    </rPh>
    <rPh sb="60" eb="63">
      <t>ソウタイテキ</t>
    </rPh>
    <rPh sb="64" eb="66">
      <t>ゲンショウ</t>
    </rPh>
    <rPh sb="76" eb="78">
      <t>ジッシツ</t>
    </rPh>
    <rPh sb="78" eb="81">
      <t>コウサイヒ</t>
    </rPh>
    <rPh sb="81" eb="83">
      <t>ヒリツ</t>
    </rPh>
    <rPh sb="84" eb="85">
      <t>オオ</t>
    </rPh>
    <rPh sb="87" eb="89">
      <t>エイキョウ</t>
    </rPh>
    <rPh sb="90" eb="91">
      <t>アタ</t>
    </rPh>
    <rPh sb="104" eb="106">
      <t>ジッシツ</t>
    </rPh>
    <rPh sb="106" eb="109">
      <t>コウサイヒ</t>
    </rPh>
    <rPh sb="109" eb="111">
      <t>ヒリツ</t>
    </rPh>
    <rPh sb="117" eb="118">
      <t>ナガ</t>
    </rPh>
    <rPh sb="119" eb="120">
      <t>メ</t>
    </rPh>
    <rPh sb="121" eb="122">
      <t>ミ</t>
    </rPh>
    <rPh sb="124" eb="126">
      <t>ゲンショウ</t>
    </rPh>
    <rPh sb="126" eb="128">
      <t>ケイコウ</t>
    </rPh>
    <rPh sb="133" eb="136">
      <t>ロウキュウカ</t>
    </rPh>
    <rPh sb="138" eb="140">
      <t>コウキョウ</t>
    </rPh>
    <rPh sb="140" eb="142">
      <t>シセツ</t>
    </rPh>
    <rPh sb="148" eb="150">
      <t>キサイ</t>
    </rPh>
    <rPh sb="150" eb="152">
      <t>ハッコウ</t>
    </rPh>
    <rPh sb="153" eb="155">
      <t>ヨクセイ</t>
    </rPh>
    <rPh sb="162" eb="163">
      <t>カンガ</t>
    </rPh>
    <rPh sb="168" eb="171">
      <t>ケイカクテキ</t>
    </rPh>
    <rPh sb="172" eb="174">
      <t>セイビ</t>
    </rPh>
    <rPh sb="175" eb="176">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</si>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</sst>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7E46-48E3-BC60-7D00E529A5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97888</c:v>
                </c:pt>
                <c:pt idx="1">
                  <c:v>72446</c:v>
                </c:pt>
                <c:pt idx="2">
                  <c:v>85381</c:v>
                </c:pt>
                <c:pt idx="3">
                  <c:v>99863</c:v>
                </c:pt>
                <c:pt idx="4">
                  <c:v>71887</c:v>
                </c:pt>
              </c:numCache>
            </c:numRef>
          </c:val>
          <c:smooth val="0"/>
          <c:extLst>
            <c:ext xmlns:c16="http://schemas.microsoft.com/office/drawing/2014/chart" uri="{C3380CC4-5D6E-409C-BE32-E72D297353CC}">
              <c16:uniqueId val="{00000001-7E46-48E3-BC60-7D00E529A5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0.36</c:v>
                </c:pt>
                <c:pt idx="1">
                  <c:v>0.89</c:v>
                </c:pt>
                <c:pt idx="2">
                  <c:v>0.63</c:v>
                </c:pt>
                <c:pt idx="3">
                  <c:v>0.93</c:v>
                </c:pt>
                <c:pt idx="4">
                  <c:v>0.74</c:v>
                </c:pt>
              </c:numCache>
            </c:numRef>
          </c:val>
          <c:extLst>
            <c:ext xmlns:c16="http://schemas.microsoft.com/office/drawing/2014/chart" uri="{C3380CC4-5D6E-409C-BE32-E72D297353CC}">
              <c16:uniqueId val="{00000000-C0C2-46C0-B8F5-5341100B7F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11.33</c:v>
                </c:pt>
                <c:pt idx="1">
                  <c:v>11.38</c:v>
                </c:pt>
                <c:pt idx="2">
                  <c:v>9.2799999999999994</c:v>
                </c:pt>
                <c:pt idx="3">
                  <c:v>8.98</c:v>
                </c:pt>
                <c:pt idx="4">
                  <c:v>8.58</c:v>
                </c:pt>
              </c:numCache>
            </c:numRef>
          </c:val>
          <c:extLst>
            <c:ext xmlns:c16="http://schemas.microsoft.com/office/drawing/2014/chart" uri="{C3380CC4-5D6E-409C-BE32-E72D297353CC}">
              <c16:uniqueId val="{00000001-C0C2-46C0-B8F5-5341100B7F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-4.3600000000000003</c:v>
                </c:pt>
                <c:pt idx="1">
                  <c:v>0.75</c:v>
                </c:pt>
                <c:pt idx="2">
                  <c:v>-2.36</c:v>
                </c:pt>
                <c:pt idx="3">
                  <c:v>-0.26</c:v>
                </c:pt>
                <c:pt idx="4">
                  <c:v>-0.75</c:v>
                </c:pt>
              </c:numCache>
            </c:numRef>
          </c:val>
          <c:smooth val="0"/>
          <c:extLst>
            <c:ext xmlns:c16="http://schemas.microsoft.com/office/drawing/2014/chart" uri="{C3380CC4-5D6E-409C-BE32-E72D297353CC}">
              <c16:uniqueId val="{00000002-C0C2-46C0-B8F5-5341100B7F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1.59</c:v>
                </c:pt>
                <c:pt idx="2">
                  <c:v>#N/A</c:v>
                </c:pt>
                <c:pt idx="3">
                  <c:v>1.56</c:v>
                </c:pt>
                <c:pt idx="4">
                  <c:v>#N/A</c:v>
                </c:pt>
                <c:pt idx="5">
                  <c:v>1.56</c:v>
                </c:pt>
                <c:pt idx="6">
                  <c:v>#N/A</c:v>
                </c:pt>
                <c:pt idx="7">
                  <c:v>0.08</c:v>
                </c:pt>
                <c:pt idx="8">
                  <c:v>#N/A</c:v>
                </c:pt>
                <c:pt idx="9">
                  <c:v>0.03</c:v>
                </c:pt>
              </c:numCache>
            </c:numRef>
          </c:val>
          <c:extLst>
            <c:ext xmlns:c16="http://schemas.microsoft.com/office/drawing/2014/chart" uri="{C3380CC4-5D6E-409C-BE32-E72D297353CC}">
              <c16:uniqueId val="{00000000-66AF-499A-8AB1-40A039B436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AF-499A-8AB1-40A039B4361A}"/>
            </c:ext>
          </c:extLst>
        </c:ser>
        <c:ser>
          <c:idx val="2"/>
          <c:order val="2"/>
          <c:tx>
            <c:strRef>
              <c:f>データシート!$A$29</c:f>
              <c:strCache>
                <c:ptCount val="1"/>
                <c:pt idx="0">
                  <c:v>市民交通傷害共済事業特別会計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2-66AF-499A-8AB1-40A039B4361A}"/>
            </c:ext>
          </c:extLst>
        </c:ser>
        <c:ser>
          <c:idx val="3"/>
          <c:order val="3"/>
          <c:tx>
            <c:strRef>
              <c:f>データシート!$A$30</c:f>
              <c:strCache>
                <c:ptCount val="1"/>
                <c:pt idx="0">
                  <c:v>農業用水事業特別会計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0.09</c:v>
                </c:pt>
              </c:numCache>
            </c:numRef>
          </c:val>
          <c:extLst>
            <c:ext xmlns:c16="http://schemas.microsoft.com/office/drawing/2014/chart" uri="{C3380CC4-5D6E-409C-BE32-E72D297353CC}">
              <c16:uniqueId val="{00000003-66AF-499A-8AB1-40A039B4361A}"/>
            </c:ext>
          </c:extLst>
        </c:ser>
        <c:ser>
          <c:idx val="4"/>
          <c:order val="4"/>
          <c:tx>
            <c:strRef>
              <c:f>データシート!$A$31</c:f>
              <c:strCache>
                <c:ptCount val="1"/>
                <c:pt idx="0">
                  <c:v>根室市水道事業会計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3.25</c:v>
                </c:pt>
                <c:pt idx="2">
                  <c:v>#N/A</c:v>
                </c:pt>
                <c:pt idx="3">
                  <c:v>2.5299999999999998</c:v>
                </c:pt>
                <c:pt idx="4">
                  <c:v>#N/A</c:v>
                </c:pt>
                <c:pt idx="5">
                  <c:v>1.81</c:v>
                </c:pt>
                <c:pt idx="6">
                  <c:v>#N/A</c:v>
                </c:pt>
                <c:pt idx="7">
                  <c:v>1.0900000000000001</c:v>
                </c:pt>
                <c:pt idx="8">
                  <c:v>#N/A</c:v>
                </c:pt>
                <c:pt idx="9">
                  <c:v>0.46</c:v>
                </c:pt>
              </c:numCache>
            </c:numRef>
          </c:val>
          <c:extLst>
            <c:ext xmlns:c16="http://schemas.microsoft.com/office/drawing/2014/chart" uri="{C3380CC4-5D6E-409C-BE32-E72D297353CC}">
              <c16:uniqueId val="{00000004-66AF-499A-8AB1-40A039B4361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1.28</c:v>
                </c:pt>
                <c:pt idx="5">
                  <c:v>#N/A</c:v>
                </c:pt>
                <c:pt idx="6">
                  <c:v>#N/A</c:v>
                </c:pt>
                <c:pt idx="7">
                  <c:v>0.45</c:v>
                </c:pt>
                <c:pt idx="8">
                  <c:v>#N/A</c:v>
                </c:pt>
                <c:pt idx="9">
                  <c:v>0.62</c:v>
                </c:pt>
              </c:numCache>
            </c:numRef>
          </c:val>
          <c:extLst>
            <c:ext xmlns:c16="http://schemas.microsoft.com/office/drawing/2014/chart" uri="{C3380CC4-5D6E-409C-BE32-E72D297353CC}">
              <c16:uniqueId val="{00000005-66AF-499A-8AB1-40A039B4361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0.87</c:v>
                </c:pt>
                <c:pt idx="4">
                  <c:v>#N/A</c:v>
                </c:pt>
                <c:pt idx="5">
                  <c:v>0.62</c:v>
                </c:pt>
                <c:pt idx="6">
                  <c:v>#N/A</c:v>
                </c:pt>
                <c:pt idx="7">
                  <c:v>0.92</c:v>
                </c:pt>
                <c:pt idx="8">
                  <c:v>#N/A</c:v>
                </c:pt>
                <c:pt idx="9">
                  <c:v>0.64</c:v>
                </c:pt>
              </c:numCache>
            </c:numRef>
          </c:val>
          <c:extLst>
            <c:ext xmlns:c16="http://schemas.microsoft.com/office/drawing/2014/chart" uri="{C3380CC4-5D6E-409C-BE32-E72D297353CC}">
              <c16:uniqueId val="{00000006-66AF-499A-8AB1-40A039B4361A}"/>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0.68</c:v>
                </c:pt>
                <c:pt idx="4">
                  <c:v>#N/A</c:v>
                </c:pt>
                <c:pt idx="5">
                  <c:v>0.89</c:v>
                </c:pt>
                <c:pt idx="6">
                  <c:v>#N/A</c:v>
                </c:pt>
                <c:pt idx="7">
                  <c:v>0.94</c:v>
                </c:pt>
                <c:pt idx="8">
                  <c:v>#N/A</c:v>
                </c:pt>
                <c:pt idx="9">
                  <c:v>0.64</c:v>
                </c:pt>
              </c:numCache>
            </c:numRef>
          </c:val>
          <c:extLst>
            <c:ext xmlns:c16="http://schemas.microsoft.com/office/drawing/2014/chart" uri="{C3380CC4-5D6E-409C-BE32-E72D297353CC}">
              <c16:uniqueId val="{00000007-66AF-499A-8AB1-40A039B4361A}"/>
            </c:ext>
          </c:extLst>
        </c:ser>
        <c:ser>
          <c:idx val="8"/>
          <c:order val="8"/>
          <c:tx>
            <c:strRef>
              <c:f>データシート!$A$35</c:f>
              <c:strCache>
                <c:ptCount val="1"/>
                <c:pt idx="0">
                  <c:v>根室市下水道事業会計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1.37</c:v>
                </c:pt>
                <c:pt idx="2">
                  <c:v>#N/A</c:v>
                </c:pt>
                <c:pt idx="3">
                  <c:v>1.34</c:v>
                </c:pt>
                <c:pt idx="4">
                  <c:v>#N/A</c:v>
                </c:pt>
                <c:pt idx="5">
                  <c:v>1.87</c:v>
                </c:pt>
                <c:pt idx="6">
                  <c:v>#N/A</c:v>
                </c:pt>
                <c:pt idx="7">
                  <c:v>2.68</c:v>
                </c:pt>
                <c:pt idx="8">
                  <c:v>#N/A</c:v>
                </c:pt>
                <c:pt idx="9">
                  <c:v>3.4</c:v>
                </c:pt>
              </c:numCache>
            </c:numRef>
          </c:val>
          <c:extLst>
            <c:ext xmlns:c16="http://schemas.microsoft.com/office/drawing/2014/chart" uri="{C3380CC4-5D6E-409C-BE32-E72D297353CC}">
              <c16:uniqueId val="{00000008-66AF-499A-8AB1-40A039B4361A}"/>
            </c:ext>
          </c:extLst>
        </c:ser>
        <c:ser>
          <c:idx val="9"/>
          <c:order val="9"/>
          <c:tx>
            <c:strRef>
              <c:f>データシート!$A$36</c:f>
              <c:strCache>
                <c:ptCount val="1"/>
                <c:pt idx="0">
                  <c:v>根室市港湾整備事業会計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5.44</c:v>
                </c:pt>
                <c:pt idx="2">
                  <c:v>#N/A</c:v>
                </c:pt>
                <c:pt idx="3">
                  <c:v>5.33</c:v>
                </c:pt>
                <c:pt idx="4">
                  <c:v>#N/A</c:v>
                </c:pt>
                <c:pt idx="5">
                  <c:v>5.64</c:v>
                </c:pt>
                <c:pt idx="6">
                  <c:v>#N/A</c:v>
                </c:pt>
                <c:pt idx="7">
                  <c:v>6.48</c:v>
                </c:pt>
                <c:pt idx="8">
                  <c:v>#N/A</c:v>
                </c:pt>
                <c:pt idx="9">
                  <c:v>7.28</c:v>
                </c:pt>
              </c:numCache>
            </c:numRef>
          </c:val>
          <c:extLst>
            <c:ext xmlns:c16="http://schemas.microsoft.com/office/drawing/2014/chart" uri="{C3380CC4-5D6E-409C-BE32-E72D297353CC}">
              <c16:uniqueId val="{00000009-66AF-499A-8AB1-40A039B436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1988</c:v>
                </c:pt>
                <c:pt idx="5">
                  <c:v>1854</c:v>
                </c:pt>
                <c:pt idx="8">
                  <c:v>2013</c:v>
                </c:pt>
                <c:pt idx="11">
                  <c:v>1814</c:v>
                </c:pt>
                <c:pt idx="14">
                  <c:v>1770</c:v>
                </c:pt>
              </c:numCache>
            </c:numRef>
          </c:val>
          <c:extLst>
            <c:ext xmlns:c16="http://schemas.microsoft.com/office/drawing/2014/chart" uri="{C3380CC4-5D6E-409C-BE32-E72D297353CC}">
              <c16:uniqueId val="{00000000-2DF8-4E87-BF00-2E501D0089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1-2DF8-4E87-BF00-2E501D0089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32</c:v>
                </c:pt>
                <c:pt idx="6">
                  <c:v>25</c:v>
                </c:pt>
                <c:pt idx="9">
                  <c:v>17</c:v>
                </c:pt>
                <c:pt idx="12">
                  <c:v>7</c:v>
                </c:pt>
              </c:numCache>
            </c:numRef>
          </c:val>
          <c:extLst>
            <c:ext xmlns:c16="http://schemas.microsoft.com/office/drawing/2014/chart" uri="{C3380CC4-5D6E-409C-BE32-E72D297353CC}">
              <c16:uniqueId val="{00000002-2DF8-4E87-BF00-2E501D0089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F8-4E87-BF00-2E501D0089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480</c:v>
                </c:pt>
                <c:pt idx="3">
                  <c:v>452</c:v>
                </c:pt>
                <c:pt idx="6">
                  <c:v>333</c:v>
                </c:pt>
                <c:pt idx="9">
                  <c:v>337</c:v>
                </c:pt>
                <c:pt idx="12">
                  <c:v>250</c:v>
                </c:pt>
              </c:numCache>
            </c:numRef>
          </c:val>
          <c:extLst>
            <c:ext xmlns:c16="http://schemas.microsoft.com/office/drawing/2014/chart" uri="{C3380CC4-5D6E-409C-BE32-E72D297353CC}">
              <c16:uniqueId val="{00000004-2DF8-4E87-BF00-2E501D0089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F8-4E87-BF00-2E501D0089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F8-4E87-BF00-2E501D0089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2267</c:v>
                </c:pt>
                <c:pt idx="3">
                  <c:v>2208</c:v>
                </c:pt>
                <c:pt idx="6">
                  <c:v>2247</c:v>
                </c:pt>
                <c:pt idx="9">
                  <c:v>2103</c:v>
                </c:pt>
                <c:pt idx="12">
                  <c:v>2133</c:v>
                </c:pt>
              </c:numCache>
            </c:numRef>
          </c:val>
          <c:extLst>
            <c:ext xmlns:c16="http://schemas.microsoft.com/office/drawing/2014/chart" uri="{C3380CC4-5D6E-409C-BE32-E72D297353CC}">
              <c16:uniqueId val="{00000007-2DF8-4E87-BF00-2E501D0089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798</c:v>
                </c:pt>
                <c:pt idx="2">
                  <c:v>#N/A</c:v>
                </c:pt>
                <c:pt idx="3">
                  <c:v>#N/A</c:v>
                </c:pt>
                <c:pt idx="4">
                  <c:v>840</c:v>
                </c:pt>
                <c:pt idx="5">
                  <c:v>#N/A</c:v>
                </c:pt>
                <c:pt idx="6">
                  <c:v>#N/A</c:v>
                </c:pt>
                <c:pt idx="7">
                  <c:v>593</c:v>
                </c:pt>
                <c:pt idx="8">
                  <c:v>#N/A</c:v>
                </c:pt>
                <c:pt idx="9">
                  <c:v>#N/A</c:v>
                </c:pt>
                <c:pt idx="10">
                  <c:v>644</c:v>
                </c:pt>
                <c:pt idx="11">
                  <c:v>#N/A</c:v>
                </c:pt>
                <c:pt idx="12">
                  <c:v>#N/A</c:v>
                </c:pt>
                <c:pt idx="13">
                  <c:v>621</c:v>
                </c:pt>
                <c:pt idx="14">
                  <c:v>#N/A</c:v>
                </c:pt>
              </c:numCache>
            </c:numRef>
          </c:val>
          <c:smooth val="0"/>
          <c:extLst>
            <c:ext xmlns:c16="http://schemas.microsoft.com/office/drawing/2014/chart" uri="{C3380CC4-5D6E-409C-BE32-E72D297353CC}">
              <c16:uniqueId val="{00000008-2DF8-4E87-BF00-2E501D0089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15532</c:v>
                </c:pt>
                <c:pt idx="5">
                  <c:v>15160</c:v>
                </c:pt>
                <c:pt idx="8">
                  <c:v>14513</c:v>
                </c:pt>
                <c:pt idx="11">
                  <c:v>14253</c:v>
                </c:pt>
                <c:pt idx="14">
                  <c:v>13587</c:v>
                </c:pt>
              </c:numCache>
            </c:numRef>
          </c:val>
          <c:extLst>
            <c:ext xmlns:c16="http://schemas.microsoft.com/office/drawing/2014/chart" uri="{C3380CC4-5D6E-409C-BE32-E72D297353CC}">
              <c16:uniqueId val="{00000000-7890-484D-A325-7BC638D778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4260</c:v>
                </c:pt>
                <c:pt idx="5">
                  <c:v>4122</c:v>
                </c:pt>
                <c:pt idx="8">
                  <c:v>3899</c:v>
                </c:pt>
                <c:pt idx="11">
                  <c:v>3322</c:v>
                </c:pt>
                <c:pt idx="14">
                  <c:v>3176</c:v>
                </c:pt>
              </c:numCache>
            </c:numRef>
          </c:val>
          <c:extLst>
            <c:ext xmlns:c16="http://schemas.microsoft.com/office/drawing/2014/chart" uri="{C3380CC4-5D6E-409C-BE32-E72D297353CC}">
              <c16:uniqueId val="{00000001-7890-484D-A325-7BC638D778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2750</c:v>
                </c:pt>
                <c:pt idx="5">
                  <c:v>3179</c:v>
                </c:pt>
                <c:pt idx="8">
                  <c:v>4085</c:v>
                </c:pt>
                <c:pt idx="11">
                  <c:v>5106</c:v>
                </c:pt>
                <c:pt idx="14">
                  <c:v>6600</c:v>
                </c:pt>
              </c:numCache>
            </c:numRef>
          </c:val>
          <c:extLst>
            <c:ext xmlns:c16="http://schemas.microsoft.com/office/drawing/2014/chart" uri="{C3380CC4-5D6E-409C-BE32-E72D297353CC}">
              <c16:uniqueId val="{00000002-7890-484D-A325-7BC638D778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90-484D-A325-7BC638D778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90-484D-A325-7BC638D778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90-484D-A325-7BC638D778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3746</c:v>
                </c:pt>
                <c:pt idx="3">
                  <c:v>3675</c:v>
                </c:pt>
                <c:pt idx="6">
                  <c:v>3832</c:v>
                </c:pt>
                <c:pt idx="9">
                  <c:v>3819</c:v>
                </c:pt>
                <c:pt idx="12">
                  <c:v>3346</c:v>
                </c:pt>
              </c:numCache>
            </c:numRef>
          </c:val>
          <c:extLst>
            <c:ext xmlns:c16="http://schemas.microsoft.com/office/drawing/2014/chart" uri="{C3380CC4-5D6E-409C-BE32-E72D297353CC}">
              <c16:uniqueId val="{00000006-7890-484D-A325-7BC638D778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890-484D-A325-7BC638D778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4980</c:v>
                </c:pt>
                <c:pt idx="3">
                  <c:v>4638</c:v>
                </c:pt>
                <c:pt idx="6">
                  <c:v>4041</c:v>
                </c:pt>
                <c:pt idx="9">
                  <c:v>3811</c:v>
                </c:pt>
                <c:pt idx="12">
                  <c:v>3451</c:v>
                </c:pt>
              </c:numCache>
            </c:numRef>
          </c:val>
          <c:extLst>
            <c:ext xmlns:c16="http://schemas.microsoft.com/office/drawing/2014/chart" uri="{C3380CC4-5D6E-409C-BE32-E72D297353CC}">
              <c16:uniqueId val="{00000008-7890-484D-A325-7BC638D778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191</c:v>
                </c:pt>
                <c:pt idx="3">
                  <c:v>159</c:v>
                </c:pt>
                <c:pt idx="6">
                  <c:v>135</c:v>
                </c:pt>
                <c:pt idx="9">
                  <c:v>118</c:v>
                </c:pt>
                <c:pt idx="12">
                  <c:v>111</c:v>
                </c:pt>
              </c:numCache>
            </c:numRef>
          </c:val>
          <c:extLst>
            <c:ext xmlns:c16="http://schemas.microsoft.com/office/drawing/2014/chart" uri="{C3380CC4-5D6E-409C-BE32-E72D297353CC}">
              <c16:uniqueId val="{00000009-7890-484D-A325-7BC638D778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21143</c:v>
                </c:pt>
                <c:pt idx="3">
                  <c:v>20638</c:v>
                </c:pt>
                <c:pt idx="6">
                  <c:v>19763</c:v>
                </c:pt>
                <c:pt idx="9">
                  <c:v>19160</c:v>
                </c:pt>
                <c:pt idx="12">
                  <c:v>18208</c:v>
                </c:pt>
              </c:numCache>
            </c:numRef>
          </c:val>
          <c:extLst>
            <c:ext xmlns:c16="http://schemas.microsoft.com/office/drawing/2014/chart" uri="{C3380CC4-5D6E-409C-BE32-E72D297353CC}">
              <c16:uniqueId val="{0000000A-7890-484D-A325-7BC638D778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7518</c:v>
                </c:pt>
                <c:pt idx="2">
                  <c:v>#N/A</c:v>
                </c:pt>
                <c:pt idx="3">
                  <c:v>#N/A</c:v>
                </c:pt>
                <c:pt idx="4">
                  <c:v>6650</c:v>
                </c:pt>
                <c:pt idx="5">
                  <c:v>#N/A</c:v>
                </c:pt>
                <c:pt idx="6">
                  <c:v>#N/A</c:v>
                </c:pt>
                <c:pt idx="7">
                  <c:v>5273</c:v>
                </c:pt>
                <c:pt idx="8">
                  <c:v>#N/A</c:v>
                </c:pt>
                <c:pt idx="9">
                  <c:v>#N/A</c:v>
                </c:pt>
                <c:pt idx="10">
                  <c:v>4227</c:v>
                </c:pt>
                <c:pt idx="11">
                  <c:v>#N/A</c:v>
                </c:pt>
                <c:pt idx="12">
                  <c:v>#N/A</c:v>
                </c:pt>
                <c:pt idx="13">
                  <c:v>1752</c:v>
                </c:pt>
                <c:pt idx="14">
                  <c:v>#N/A</c:v>
                </c:pt>
              </c:numCache>
            </c:numRef>
          </c:val>
          <c:smooth val="0"/>
          <c:extLst>
            <c:ext xmlns:c16="http://schemas.microsoft.com/office/drawing/2014/chart" uri="{C3380CC4-5D6E-409C-BE32-E72D297353CC}">
              <c16:uniqueId val="{0000000B-7890-484D-A325-7BC638D778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882</c:v>
                </c:pt>
                <c:pt idx="1">
                  <c:v>832</c:v>
                </c:pt>
                <c:pt idx="2">
                  <c:v>782</c:v>
                </c:pt>
              </c:numCache>
            </c:numRef>
          </c:val>
          <c:extLst>
            <c:ext xmlns:c16="http://schemas.microsoft.com/office/drawing/2014/chart" uri="{C3380CC4-5D6E-409C-BE32-E72D297353CC}">
              <c16:uniqueId val="{00000000-3A6F-44C2-915E-ADAA2EB214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453</c:v>
                </c:pt>
                <c:pt idx="1">
                  <c:v>374</c:v>
                </c:pt>
                <c:pt idx="2">
                  <c:v>374</c:v>
                </c:pt>
              </c:numCache>
            </c:numRef>
          </c:val>
          <c:extLst>
            <c:ext xmlns:c16="http://schemas.microsoft.com/office/drawing/2014/chart" uri="{C3380CC4-5D6E-409C-BE32-E72D297353CC}">
              <c16:uniqueId val="{00000001-3A6F-44C2-915E-ADAA2EB214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2441</c:v>
                </c:pt>
                <c:pt idx="1">
                  <c:v>3487</c:v>
                </c:pt>
                <c:pt idx="2">
                  <c:v>4906</c:v>
                </c:pt>
              </c:numCache>
            </c:numRef>
          </c:val>
          <c:extLst>
            <c:ext xmlns:c16="http://schemas.microsoft.com/office/drawing/2014/chart" uri="{C3380CC4-5D6E-409C-BE32-E72D297353CC}">
              <c16:uniqueId val="{00000002-3A6F-44C2-915E-ADAA2EB214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{882F2133-6EB0-46FD-A95B-93FCE245D625}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41-4974-B8B1-7941073E6D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{A35D8BE2-6966-497D-8F58-EE26B7C7314F}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41-4974-B8B1-7941073E6D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{35721E60-4449-4EA8-8257-E86E051CEA1D}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41-4974-B8B1-7941073E6D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{0147685A-7796-4129-80B6-F31DCB382877}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41-4974-B8B1-7941073E6D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{8F99C086-BA20-4F50-95E1-55736E04016E}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41-4974-B8B1-7941073E6DED}"/>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{97872ADB-B8B5-49B1-AE5D-C17A1CE45AFA}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41-4974-B8B1-7941073E6DED}"/>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{3D0F91DB-0070-4989-B36A-6BC6E0DBD941}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41-4974-B8B1-7941073E6DED}"/>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{00C0423C-E3CA-4424-98AD-2D5288FC766E}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41-4974-B8B1-7941073E6DED}"/>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{32D18307-29B4-4C79-9283-D7EF64B2D358}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41-4974-B8B1-7941073E6D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67.2</c:v>
                </c:pt>
                <c:pt idx="16">
                  <c:v>68.5</c:v>
                </c:pt>
                <c:pt idx="24">
                  <c:v>68.7</c:v>
                </c:pt>
                <c:pt idx="32">
                  <c:v>69.8</c:v>
                </c:pt>
              </c:numCache>
            </c:numRef>
          </c:xVal>
          <c:yVal>
            <c:numRef>
              <c:f>公会計指標分析・財政指標組合せ分析表!$BP$51:$DC$51</c:f>
              <c:numCache>
                <c:formatCode>#,##0.0;"▲ "#,##0.0</c:formatCode>
                <c:ptCount val="40"/>
                <c:pt idx="8">
                  <c:v>83.4</c:v>
                </c:pt>
                <c:pt idx="16">
                  <c:v>66.599999999999994</c:v>
                </c:pt>
                <c:pt idx="24">
                  <c:v>54.2</c:v>
                </c:pt>
                <c:pt idx="32">
                  <c:v>22.8</c:v>
                </c:pt>
              </c:numCache>
            </c:numRef>
          </c:yVal>
          <c:smooth val="0"/>
          <c:extLst>
            <c:ext xmlns:c16="http://schemas.microsoft.com/office/drawing/2014/chart" uri="{C3380CC4-5D6E-409C-BE32-E72D297353CC}">
              <c16:uniqueId val="{00000009-3E41-4974-B8B1-7941073E6D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{73AEE67F-63A5-4E8C-9780-B8660FA313EB}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41-4974-B8B1-7941073E6D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{D8A596C1-97C5-45B6-8C37-A3623CCC6162}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41-4974-B8B1-7941073E6D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{9B54C82F-E26E-4002-AA84-7DD330886CFD}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41-4974-B8B1-7941073E6D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{CACE04F8-F283-4DC6-A483-B4F7F774C3B6}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41-4974-B8B1-7941073E6D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{DEF6BDE2-B33F-4C9E-9737-57844E594E48}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41-4974-B8B1-7941073E6DE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{B28D8BDA-93AA-4AA7-847C-659F66F4BEB5}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41-4974-B8B1-7941073E6DE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{47C1EECA-96BC-4741-AC5B-541CB51BD614}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41-4974-B8B1-7941073E6DE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{13A10CB1-8702-4856-B7A3-08B62C74361E}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41-4974-B8B1-7941073E6DE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{188FB5F8-68AC-4BF8-995A-1B5A5D5C5EBE}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41-4974-B8B1-7941073E6D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3E41-4974-B8B1-7941073E6DED}"/>
            </c:ext>
          </c:extLst>
        </c:ser>
        <c:dLbls>
          <c:showLegendKey val="0"/>
          <c:showVal val="1"/>
          <c:showCatName val="0"/>
          <c:showSerName val="0"/>
          <c:showPercent val="0"/>
          <c:showBubbleSize val="0"/>
        </c:dLbls>
        <c:axId val="46179840"/>
        <c:axId val="46181760"/>
      </c:scatterChart>
      <c:valAx>
        <c:axId val="46179840"/>
        <c:scaling>
          <c:orientation val="minMax"/>
          <c:max val="7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{5162B5A4-1647-4B33-806B-C0C4A5EFE848}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BEC-4DD1-AA3B-C3DEF6C233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{B04F5E41-BA86-4B4B-B8B0-CF26EAD26EDE}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C-4DD1-AA3B-C3DEF6C233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{0D06BF4C-8D15-4D2B-B9C3-865129E7F4CC}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C-4DD1-AA3B-C3DEF6C233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{871C76E2-7192-4707-8D38-1A100C8FED3E}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C-4DD1-AA3B-C3DEF6C233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{D5731E70-8264-45C7-B5CB-37E7F885D7A0}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C-4DD1-AA3B-C3DEF6C233B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{61998FAC-5015-4489-96D7-5B3E08F3FF0E}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BEC-4DD1-AA3B-C3DEF6C233B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{2FE6D55D-D4D7-4F02-8581-47AD21F72E8C}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BEC-4DD1-AA3B-C3DEF6C233B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{6A5507E2-611A-4141-8963-06C15C51BAC0}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BEC-4DD1-AA3B-C3DEF6C233B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{4A971879-C39F-454D-9C4C-7D2463D095C4}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BEC-4DD1-AA3B-C3DEF6C233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8.9</c:v>
                </c:pt>
                <c:pt idx="16">
                  <c:v>9.4</c:v>
                </c:pt>
                <c:pt idx="24">
                  <c:v>8.6999999999999993</c:v>
                </c:pt>
                <c:pt idx="32">
                  <c:v>7.9</c:v>
                </c:pt>
              </c:numCache>
            </c:numRef>
          </c:xVal>
          <c:yVal>
            <c:numRef>
              <c:f>公会計指標分析・財政指標組合せ分析表!$BP$73:$DC$73</c:f>
              <c:numCache>
                <c:formatCode>#,##0.0;"▲ "#,##0.0</c:formatCode>
                <c:ptCount val="40"/>
                <c:pt idx="0">
                  <c:v>96.7</c:v>
                </c:pt>
                <c:pt idx="8">
                  <c:v>83.4</c:v>
                </c:pt>
                <c:pt idx="16">
                  <c:v>66.599999999999994</c:v>
                </c:pt>
                <c:pt idx="24">
                  <c:v>54.2</c:v>
                </c:pt>
                <c:pt idx="32">
                  <c:v>22.8</c:v>
                </c:pt>
              </c:numCache>
            </c:numRef>
          </c:yVal>
          <c:smooth val="0"/>
          <c:extLst>
            <c:ext xmlns:c16="http://schemas.microsoft.com/office/drawing/2014/chart" uri="{C3380CC4-5D6E-409C-BE32-E72D297353CC}">
              <c16:uniqueId val="{00000009-ABEC-4DD1-AA3B-C3DEF6C233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{E31941BB-2F15-4718-B439-6A7E744D921C}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BEC-4DD1-AA3B-C3DEF6C233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{84597C4B-13BB-49E1-9B99-28AC1C6EDA95}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C-4DD1-AA3B-C3DEF6C233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{99D37ABB-5927-478D-9035-622A75B126D9}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C-4DD1-AA3B-C3DEF6C233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{D0475898-AE02-4B99-8C14-2CCE363D2C17}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C-4DD1-AA3B-C3DEF6C233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{A1F67FC6-A94B-467E-853B-3663C0963911}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C-4DD1-AA3B-C3DEF6C233B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{737971F0-57F9-4DA9-846E-9DA9917ADDD7}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BEC-4DD1-AA3B-C3DEF6C233B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{798D1C9D-AC27-44F5-8494-FBF7E9264CD1}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BEC-4DD1-AA3B-C3DEF6C233B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{09D009ED-2F51-4863-BCCE-72A206060E7F}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BEC-4DD1-AA3B-C3DEF6C233B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{2CB60FD4-07B8-449C-9856-DB36C76C7A0C}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BEC-4DD1-AA3B-C3DEF6C233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ABEC-4DD1-AA3B-C3DEF6C233BD}"/>
            </c:ext>
          </c:extLst>
        </c:ser>
        <c:dLbls>
          <c:showLegendKey val="0"/>
          <c:showVal val="1"/>
          <c:showCatName val="0"/>
          <c:showSerName val="0"/>
          <c:showPercent val="0"/>
          <c:showBubbleSize val="0"/>
        </c:dLbls>
        <c:axId val="84219776"/>
        <c:axId val="84234240"/>
      </c:scatterChart>
      <c:valAx>
        <c:axId val="84219776"/>
        <c:scaling>
          <c:orientation val="minMax"/>
          <c:max val="11.4"/>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近年は、全体的に減少傾向にあるが、病院事業会計において、病院建設に係る起債の元金償還が開始されることに伴い繰入金が増加することと、下水道事業において、平成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年度にＭＩＣＳ事業が完了したことで、その経費のすべてを一般会計で負担することとなっているため、元金の償還開始となった場合にある程度の影響を受ける見通しである。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また、一般会計についても、大規模事業が控えており、今後も、計画的な事業の実施と起債発行の抑制に努めていくものである。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起債の発行を抑制してきた効果が表れており、将来負担額については減少傾向にある。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一般会計について、大規模事業が控えており、今後も、計画的な事業の実施と起債発行の抑制に努めていくものである。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北海道根室市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ふるさと応援寄附金が好調なことから、それを原資とする基金の残高が増加しているが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実質単年度収支が改善されていないことから財政調整基金の残高は依然として減少している。。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今後においては、ふるさと応援寄附金を原資とする基金について増加が見込まれるが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実質単年度収支の改善に向けて、引き続き、人口減少・人口構造等の社会情勢の変化を的確に捉え、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市民が安心して生き生きと暮らすための各種施策を実施するともに、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多くの財政需要から緊急度や優先度を見極め、健全な財政運営に努めるものである。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ふるさと応援寄附金の寄付者の意向を反映し、寄附金を適正に管理、運用するもの。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公共施設の修繕その他の維持補修に充てるため。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ふるさと応援寄附金の好調で積立額が増加したものの、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活用額も増加したことにより、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市内公共施設の整備事業のため取崩し活用したが、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ふるさと応援寄附金を原資として積立ても行ったことから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今後においても、寄付者の意向に沿った適切な活用に努める。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今後においても、公共施設の老朽化対策に向け、一定程度の基金残高の維持を図りつつ、適切な管理、運用を図る。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市税収入の減や地方交付税の減により、財政調整基金残高は減少傾向にあるが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ふるさと応援寄附金を原資とする各種基金の活用もあり、財政調整基金の多額な処分を回避している状況にある。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今後においても、引き続き、人口減少・人口構造等の社会情勢の変化を的確に捉え、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市民が安心して生き生きと暮らすための各種施策を実施するともに、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多くの財政需要から緊急度や優先度を見極め、健全な財政運営に努めるものである。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今後においても、市債の新規発行の抑制に努め、過疎対策事業債などの財政運営に有利な地方債を活用し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基金残高の維持を図るものである。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老朽化した有形固定資産を多く抱えていることから、減価償却累計額が高い数値となっているため、類似団体と比較して有形固定資産減価償却率が高い数値となっている。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近い将来、庁舎の建替等の大規模更新事業が控えていることから、本指標　については低下する見通しである。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今後についても、根室市公共施設総合管理計画に基づいた計画的な施設整備を進めていく。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61807</xdr:rowOff>
    </xdr:from>
    <xdr:to>
      <xdr:col>23</xdr:col>
      <xdr:colOff>136525</xdr:colOff>
      <xdr:row>29</xdr:row>
      <xdr:rowOff>163407</xdr:rowOff>
    </xdr:to>
    <xdr:sp macro="" textlink="">
      <xdr:nvSpPr>
        <xdr:cNvPr id="79" name="楕円 78"/>
        <xdr:cNvSpPr/>
      </xdr:nvSpPr>
      <xdr:spPr>
        <a:xfrm>
          <a:off x="47117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84684</xdr:rowOff>
    </xdr:from>
    <xdr:ext cx="405111" cy="259045"/>
    <xdr:sp macro="" textlink="">
      <xdr:nvSpPr>
        <xdr:cNvPr id="80" name="有形固定資産減価償却率該当値テキスト"/>
        <xdr:cNvSpPr txBox="1"/>
      </xdr:nvSpPr>
      <xdr:spPr>
        <a:xfrm>
          <a:off x="4813300" y="565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81597</xdr:rowOff>
    </xdr:from>
    <xdr:to>
      <xdr:col>19</xdr:col>
      <xdr:colOff>187325</xdr:colOff>
      <xdr:row>30</xdr:row>
      <xdr:rowOff>11747</xdr:rowOff>
    </xdr:to>
    <xdr:sp macro="" textlink="">
      <xdr:nvSpPr>
        <xdr:cNvPr id="81" name="楕円 80"/>
        <xdr:cNvSpPr/>
      </xdr:nvSpPr>
      <xdr:spPr>
        <a:xfrm>
          <a:off x="4000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29</xdr:row>
      <xdr:rowOff>132397</xdr:rowOff>
    </xdr:to>
    <xdr:cxnSp macro="">
      <xdr:nvCxnSpPr>
        <xdr:cNvPr id="82" name="直線コネクタ 81"/>
        <xdr:cNvCxnSpPr/>
      </xdr:nvCxnSpPr>
      <xdr:spPr>
        <a:xfrm flipV="1">
          <a:off x="4051300" y="5856182"/>
          <a:ext cx="711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85196</xdr:rowOff>
    </xdr:from>
    <xdr:to>
      <xdr:col>15</xdr:col>
      <xdr:colOff>187325</xdr:colOff>
      <xdr:row>30</xdr:row>
      <xdr:rowOff>15346</xdr:rowOff>
    </xdr:to>
    <xdr:sp macro="" textlink="">
      <xdr:nvSpPr>
        <xdr:cNvPr id="83" name="楕円 82"/>
        <xdr:cNvSpPr/>
      </xdr:nvSpPr>
      <xdr:spPr>
        <a:xfrm>
          <a:off x="32385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132397</xdr:rowOff>
    </xdr:from>
    <xdr:to>
      <xdr:col>19</xdr:col>
      <xdr:colOff>136525</xdr:colOff>
      <xdr:row>29</xdr:row>
      <xdr:rowOff>135996</xdr:rowOff>
    </xdr:to>
    <xdr:cxnSp macro="">
      <xdr:nvCxnSpPr>
        <xdr:cNvPr id="84" name="直線コネクタ 83"/>
        <xdr:cNvCxnSpPr/>
      </xdr:nvCxnSpPr>
      <xdr:spPr>
        <a:xfrm flipV="1">
          <a:off x="3289300" y="5875972"/>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5" name="楕円 84"/>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135996</xdr:rowOff>
    </xdr:from>
    <xdr:to>
      <xdr:col>15</xdr:col>
      <xdr:colOff>136525</xdr:colOff>
      <xdr:row>29</xdr:row>
      <xdr:rowOff>159385</xdr:rowOff>
    </xdr:to>
    <xdr:cxnSp macro="">
      <xdr:nvCxnSpPr>
        <xdr:cNvPr id="86" name="直線コネクタ 85"/>
        <xdr:cNvCxnSpPr/>
      </xdr:nvCxnSpPr>
      <xdr:spPr>
        <a:xfrm flipV="1">
          <a:off x="2527300" y="587957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28274</xdr:rowOff>
    </xdr:from>
    <xdr:ext cx="405111" cy="259045"/>
    <xdr:sp macro="" textlink="">
      <xdr:nvSpPr>
        <xdr:cNvPr id="90" name="n_1mainValue有形固定資産減価償却率"/>
        <xdr:cNvSpPr txBox="1"/>
      </xdr:nvSpPr>
      <xdr:spPr>
        <a:xfrm>
          <a:off x="38360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31873</xdr:rowOff>
    </xdr:from>
    <xdr:ext cx="405111" cy="259045"/>
    <xdr:sp macro="" textlink="">
      <xdr:nvSpPr>
        <xdr:cNvPr id="91" name="n_2mainValue有形固定資産減価償却率"/>
        <xdr:cNvSpPr txBox="1"/>
      </xdr:nvSpPr>
      <xdr:spPr>
        <a:xfrm>
          <a:off x="3086744" y="5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2"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本指標については、類似団体とほぼ同様に推移しているが、今後も経常収支比率の改善を進めながら、債務償還比率の抑制に努めていくこととする。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9241</xdr:rowOff>
    </xdr:from>
    <xdr:to>
      <xdr:col>76</xdr:col>
      <xdr:colOff>73025</xdr:colOff>
      <xdr:row>31</xdr:row>
      <xdr:rowOff>110841</xdr:rowOff>
    </xdr:to>
    <xdr:sp macro="" textlink="">
      <xdr:nvSpPr>
        <xdr:cNvPr id="136" name="楕円 135"/>
        <xdr:cNvSpPr/>
      </xdr:nvSpPr>
      <xdr:spPr>
        <a:xfrm>
          <a:off x="14744700" y="60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159118</xdr:rowOff>
    </xdr:from>
    <xdr:ext cx="469744" cy="259045"/>
    <xdr:sp macro="" textlink="">
      <xdr:nvSpPr>
        <xdr:cNvPr id="137" name="債務償還比率該当値テキスト"/>
        <xdr:cNvSpPr txBox="1"/>
      </xdr:nvSpPr>
      <xdr:spPr>
        <a:xfrm>
          <a:off x="14846300" y="607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92789</xdr:rowOff>
    </xdr:from>
    <xdr:to>
      <xdr:col>72</xdr:col>
      <xdr:colOff>123825</xdr:colOff>
      <xdr:row>31</xdr:row>
      <xdr:rowOff>22939</xdr:rowOff>
    </xdr:to>
    <xdr:sp macro="" textlink="">
      <xdr:nvSpPr>
        <xdr:cNvPr id="138" name="楕円 137"/>
        <xdr:cNvSpPr/>
      </xdr:nvSpPr>
      <xdr:spPr>
        <a:xfrm>
          <a:off x="14033500" y="60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143589</xdr:rowOff>
    </xdr:from>
    <xdr:to>
      <xdr:col>76</xdr:col>
      <xdr:colOff>22225</xdr:colOff>
      <xdr:row>31</xdr:row>
      <xdr:rowOff>60041</xdr:rowOff>
    </xdr:to>
    <xdr:cxnSp macro="">
      <xdr:nvCxnSpPr>
        <xdr:cNvPr id="139" name="直線コネクタ 138"/>
        <xdr:cNvCxnSpPr/>
      </xdr:nvCxnSpPr>
      <xdr:spPr>
        <a:xfrm>
          <a:off x="14084300" y="6058614"/>
          <a:ext cx="7112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39466</xdr:rowOff>
    </xdr:from>
    <xdr:ext cx="469744" cy="259045"/>
    <xdr:sp macro="" textlink="">
      <xdr:nvSpPr>
        <xdr:cNvPr id="141" name="n_1mainValue債務償還比率"/>
        <xdr:cNvSpPr txBox="1"/>
      </xdr:nvSpPr>
      <xdr:spPr>
        <a:xfrm>
          <a:off x="13836727" y="578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2" name="楕円 71"/>
        <xdr:cNvSpPr/>
      </xdr:nvSpPr>
      <xdr:spPr>
        <a:xfrm>
          <a:off x="45847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51543</xdr:rowOff>
    </xdr:from>
    <xdr:ext cx="405111" cy="259045"/>
    <xdr:sp macro="" textlink="">
      <xdr:nvSpPr>
        <xdr:cNvPr id="73" name="【道路】&#10;有形固定資産減価償却率該当値テキスト"/>
        <xdr:cNvSpPr txBox="1"/>
      </xdr:nvSpPr>
      <xdr:spPr>
        <a:xfrm>
          <a:off x="4673600"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4" name="楕円 73"/>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92528</xdr:rowOff>
    </xdr:to>
    <xdr:cxnSp macro="">
      <xdr:nvCxnSpPr>
        <xdr:cNvPr id="75" name="直線コネクタ 74"/>
        <xdr:cNvCxnSpPr/>
      </xdr:nvCxnSpPr>
      <xdr:spPr>
        <a:xfrm flipV="1">
          <a:off x="3797300" y="59087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53158</xdr:rowOff>
    </xdr:from>
    <xdr:to>
      <xdr:col>15</xdr:col>
      <xdr:colOff>101600</xdr:colOff>
      <xdr:row>34</xdr:row>
      <xdr:rowOff>154758</xdr:rowOff>
    </xdr:to>
    <xdr:sp macro="" textlink="">
      <xdr:nvSpPr>
        <xdr:cNvPr id="76" name="楕円 75"/>
        <xdr:cNvSpPr/>
      </xdr:nvSpPr>
      <xdr:spPr>
        <a:xfrm>
          <a:off x="2857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103958</xdr:rowOff>
    </xdr:to>
    <xdr:cxnSp macro="">
      <xdr:nvCxnSpPr>
        <xdr:cNvPr id="77" name="直線コネクタ 76"/>
        <xdr:cNvCxnSpPr/>
      </xdr:nvCxnSpPr>
      <xdr:spPr>
        <a:xfrm flipV="1">
          <a:off x="2908300" y="59218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64589</xdr:rowOff>
    </xdr:from>
    <xdr:to>
      <xdr:col>10</xdr:col>
      <xdr:colOff>165100</xdr:colOff>
      <xdr:row>34</xdr:row>
      <xdr:rowOff>166189</xdr:rowOff>
    </xdr:to>
    <xdr:sp macro="" textlink="">
      <xdr:nvSpPr>
        <xdr:cNvPr id="78" name="楕円 77"/>
        <xdr:cNvSpPr/>
      </xdr:nvSpPr>
      <xdr:spPr>
        <a:xfrm>
          <a:off x="1968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103958</xdr:rowOff>
    </xdr:from>
    <xdr:to>
      <xdr:col>15</xdr:col>
      <xdr:colOff>50800</xdr:colOff>
      <xdr:row>34</xdr:row>
      <xdr:rowOff>115389</xdr:rowOff>
    </xdr:to>
    <xdr:cxnSp macro="">
      <xdr:nvCxnSpPr>
        <xdr:cNvPr id="79" name="直線コネクタ 78"/>
        <xdr:cNvCxnSpPr/>
      </xdr:nvCxnSpPr>
      <xdr:spPr>
        <a:xfrm flipV="1">
          <a:off x="2019300" y="593325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3" name="n_1mainValue【道路】&#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171285</xdr:rowOff>
    </xdr:from>
    <xdr:ext cx="405111" cy="259045"/>
    <xdr:sp macro="" textlink="">
      <xdr:nvSpPr>
        <xdr:cNvPr id="84" name="n_2mainValue【道路】&#10;有形固定資産減価償却率"/>
        <xdr:cNvSpPr txBox="1"/>
      </xdr:nvSpPr>
      <xdr:spPr>
        <a:xfrm>
          <a:off x="2705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11266</xdr:rowOff>
    </xdr:from>
    <xdr:ext cx="405111" cy="259045"/>
    <xdr:sp macro="" textlink="">
      <xdr:nvSpPr>
        <xdr:cNvPr id="85" name="n_3mainValue【道路】&#10;有形固定資産減価償却率"/>
        <xdr:cNvSpPr txBox="1"/>
      </xdr:nvSpPr>
      <xdr:spPr>
        <a:xfrm>
          <a:off x="1816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86227</xdr:rowOff>
    </xdr:from>
    <xdr:to>
      <xdr:col>55</xdr:col>
      <xdr:colOff>50800</xdr:colOff>
      <xdr:row>41</xdr:row>
      <xdr:rowOff>16377</xdr:rowOff>
    </xdr:to>
    <xdr:sp macro="" textlink="">
      <xdr:nvSpPr>
        <xdr:cNvPr id="124" name="楕円 123"/>
        <xdr:cNvSpPr/>
      </xdr:nvSpPr>
      <xdr:spPr>
        <a:xfrm>
          <a:off x="10426700" y="69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64654</xdr:rowOff>
    </xdr:from>
    <xdr:ext cx="534377" cy="259045"/>
    <xdr:sp macro="" textlink="">
      <xdr:nvSpPr>
        <xdr:cNvPr id="125" name="【道路】&#10;一人当たり延長該当値テキスト"/>
        <xdr:cNvSpPr txBox="1"/>
      </xdr:nvSpPr>
      <xdr:spPr>
        <a:xfrm>
          <a:off x="10515600" y="69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90360</xdr:rowOff>
    </xdr:from>
    <xdr:to>
      <xdr:col>50</xdr:col>
      <xdr:colOff>165100</xdr:colOff>
      <xdr:row>41</xdr:row>
      <xdr:rowOff>20510</xdr:rowOff>
    </xdr:to>
    <xdr:sp macro="" textlink="">
      <xdr:nvSpPr>
        <xdr:cNvPr id="126" name="楕円 125"/>
        <xdr:cNvSpPr/>
      </xdr:nvSpPr>
      <xdr:spPr>
        <a:xfrm>
          <a:off x="9588500" y="69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137027</xdr:rowOff>
    </xdr:from>
    <xdr:to>
      <xdr:col>55</xdr:col>
      <xdr:colOff>0</xdr:colOff>
      <xdr:row>40</xdr:row>
      <xdr:rowOff>141160</xdr:rowOff>
    </xdr:to>
    <xdr:cxnSp macro="">
      <xdr:nvCxnSpPr>
        <xdr:cNvPr id="127" name="直線コネクタ 126"/>
        <xdr:cNvCxnSpPr/>
      </xdr:nvCxnSpPr>
      <xdr:spPr>
        <a:xfrm flipV="1">
          <a:off x="9639300" y="6995027"/>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95827</xdr:rowOff>
    </xdr:from>
    <xdr:to>
      <xdr:col>46</xdr:col>
      <xdr:colOff>38100</xdr:colOff>
      <xdr:row>41</xdr:row>
      <xdr:rowOff>25977</xdr:rowOff>
    </xdr:to>
    <xdr:sp macro="" textlink="">
      <xdr:nvSpPr>
        <xdr:cNvPr id="128" name="楕円 127"/>
        <xdr:cNvSpPr/>
      </xdr:nvSpPr>
      <xdr:spPr>
        <a:xfrm>
          <a:off x="8699500" y="69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141160</xdr:rowOff>
    </xdr:from>
    <xdr:to>
      <xdr:col>50</xdr:col>
      <xdr:colOff>114300</xdr:colOff>
      <xdr:row>40</xdr:row>
      <xdr:rowOff>146627</xdr:rowOff>
    </xdr:to>
    <xdr:cxnSp macro="">
      <xdr:nvCxnSpPr>
        <xdr:cNvPr id="129" name="直線コネクタ 128"/>
        <xdr:cNvCxnSpPr/>
      </xdr:nvCxnSpPr>
      <xdr:spPr>
        <a:xfrm flipV="1">
          <a:off x="8750300" y="6999160"/>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101333</xdr:rowOff>
    </xdr:from>
    <xdr:to>
      <xdr:col>41</xdr:col>
      <xdr:colOff>101600</xdr:colOff>
      <xdr:row>41</xdr:row>
      <xdr:rowOff>31483</xdr:rowOff>
    </xdr:to>
    <xdr:sp macro="" textlink="">
      <xdr:nvSpPr>
        <xdr:cNvPr id="130" name="楕円 129"/>
        <xdr:cNvSpPr/>
      </xdr:nvSpPr>
      <xdr:spPr>
        <a:xfrm>
          <a:off x="7810500" y="69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146627</xdr:rowOff>
    </xdr:from>
    <xdr:to>
      <xdr:col>45</xdr:col>
      <xdr:colOff>177800</xdr:colOff>
      <xdr:row>40</xdr:row>
      <xdr:rowOff>152133</xdr:rowOff>
    </xdr:to>
    <xdr:cxnSp macro="">
      <xdr:nvCxnSpPr>
        <xdr:cNvPr id="131" name="直線コネクタ 130"/>
        <xdr:cNvCxnSpPr/>
      </xdr:nvCxnSpPr>
      <xdr:spPr>
        <a:xfrm flipV="1">
          <a:off x="7861300" y="7004627"/>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11637</xdr:rowOff>
    </xdr:from>
    <xdr:ext cx="534377" cy="259045"/>
    <xdr:sp macro="" textlink="">
      <xdr:nvSpPr>
        <xdr:cNvPr id="135" name="n_1mainValue【道路】&#10;一人当たり延長"/>
        <xdr:cNvSpPr txBox="1"/>
      </xdr:nvSpPr>
      <xdr:spPr>
        <a:xfrm>
          <a:off x="9359411" y="70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17104</xdr:rowOff>
    </xdr:from>
    <xdr:ext cx="534377" cy="259045"/>
    <xdr:sp macro="" textlink="">
      <xdr:nvSpPr>
        <xdr:cNvPr id="136" name="n_2mainValue【道路】&#10;一人当たり延長"/>
        <xdr:cNvSpPr txBox="1"/>
      </xdr:nvSpPr>
      <xdr:spPr>
        <a:xfrm>
          <a:off x="8483111" y="70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22610</xdr:rowOff>
    </xdr:from>
    <xdr:ext cx="534377" cy="259045"/>
    <xdr:sp macro="" textlink="">
      <xdr:nvSpPr>
        <xdr:cNvPr id="137" name="n_3mainValue【道路】&#10;一人当たり延長"/>
        <xdr:cNvSpPr txBox="1"/>
      </xdr:nvSpPr>
      <xdr:spPr>
        <a:xfrm>
          <a:off x="7594111" y="70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78" name="楕円 177"/>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141894</xdr:rowOff>
    </xdr:from>
    <xdr:ext cx="405111" cy="259045"/>
    <xdr:sp macro="" textlink="">
      <xdr:nvSpPr>
        <xdr:cNvPr id="179" name="【橋りょう・トンネル】&#10;有形固定資産減価償却率該当値テキスト"/>
        <xdr:cNvSpPr txBox="1"/>
      </xdr:nvSpPr>
      <xdr:spPr>
        <a:xfrm>
          <a:off x="4673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80" name="楕円 179"/>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19594</xdr:rowOff>
    </xdr:to>
    <xdr:cxnSp macro="">
      <xdr:nvCxnSpPr>
        <xdr:cNvPr id="181" name="直線コネクタ 180"/>
        <xdr:cNvCxnSpPr/>
      </xdr:nvCxnSpPr>
      <xdr:spPr>
        <a:xfrm flipV="1">
          <a:off x="3797300" y="101139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135346</xdr:rowOff>
    </xdr:from>
    <xdr:to>
      <xdr:col>15</xdr:col>
      <xdr:colOff>101600</xdr:colOff>
      <xdr:row>59</xdr:row>
      <xdr:rowOff>65496</xdr:rowOff>
    </xdr:to>
    <xdr:sp macro="" textlink="">
      <xdr:nvSpPr>
        <xdr:cNvPr id="182" name="楕円 181"/>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14696</xdr:rowOff>
    </xdr:from>
    <xdr:to>
      <xdr:col>19</xdr:col>
      <xdr:colOff>177800</xdr:colOff>
      <xdr:row>59</xdr:row>
      <xdr:rowOff>19594</xdr:rowOff>
    </xdr:to>
    <xdr:cxnSp macro="">
      <xdr:nvCxnSpPr>
        <xdr:cNvPr id="183" name="直線コネクタ 182"/>
        <xdr:cNvCxnSpPr/>
      </xdr:nvCxnSpPr>
      <xdr:spPr>
        <a:xfrm>
          <a:off x="2908300" y="1013024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4" name="楕円 183"/>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45720</xdr:rowOff>
    </xdr:to>
    <xdr:cxnSp macro="">
      <xdr:nvCxnSpPr>
        <xdr:cNvPr id="185" name="直線コネクタ 184"/>
        <xdr:cNvCxnSpPr/>
      </xdr:nvCxnSpPr>
      <xdr:spPr>
        <a:xfrm flipV="1">
          <a:off x="2019300" y="101302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89"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90" name="n_2mainValue【橋りょう・トンネ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91" name="n_3mainValue【橋りょう・トンネ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33910</xdr:rowOff>
    </xdr:from>
    <xdr:to>
      <xdr:col>55</xdr:col>
      <xdr:colOff>50800</xdr:colOff>
      <xdr:row>63</xdr:row>
      <xdr:rowOff>135510</xdr:rowOff>
    </xdr:to>
    <xdr:sp macro="" textlink="">
      <xdr:nvSpPr>
        <xdr:cNvPr id="228" name="楕円 227"/>
        <xdr:cNvSpPr/>
      </xdr:nvSpPr>
      <xdr:spPr>
        <a:xfrm>
          <a:off x="10426700" y="108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120287</xdr:rowOff>
    </xdr:from>
    <xdr:ext cx="534377" cy="259045"/>
    <xdr:sp macro="" textlink="">
      <xdr:nvSpPr>
        <xdr:cNvPr id="229" name="【橋りょう・トンネル】&#10;一人当たり有形固定資産（償却資産）額該当値テキスト"/>
        <xdr:cNvSpPr txBox="1"/>
      </xdr:nvSpPr>
      <xdr:spPr>
        <a:xfrm>
          <a:off x="10515600" y="107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36057</xdr:rowOff>
    </xdr:from>
    <xdr:to>
      <xdr:col>50</xdr:col>
      <xdr:colOff>165100</xdr:colOff>
      <xdr:row>63</xdr:row>
      <xdr:rowOff>137657</xdr:rowOff>
    </xdr:to>
    <xdr:sp macro="" textlink="">
      <xdr:nvSpPr>
        <xdr:cNvPr id="230" name="楕円 229"/>
        <xdr:cNvSpPr/>
      </xdr:nvSpPr>
      <xdr:spPr>
        <a:xfrm>
          <a:off x="9588500" y="108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84710</xdr:rowOff>
    </xdr:from>
    <xdr:to>
      <xdr:col>55</xdr:col>
      <xdr:colOff>0</xdr:colOff>
      <xdr:row>63</xdr:row>
      <xdr:rowOff>86857</xdr:rowOff>
    </xdr:to>
    <xdr:cxnSp macro="">
      <xdr:nvCxnSpPr>
        <xdr:cNvPr id="231" name="直線コネクタ 230"/>
        <xdr:cNvCxnSpPr/>
      </xdr:nvCxnSpPr>
      <xdr:spPr>
        <a:xfrm flipV="1">
          <a:off x="9639300" y="10886060"/>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40404</xdr:rowOff>
    </xdr:from>
    <xdr:to>
      <xdr:col>46</xdr:col>
      <xdr:colOff>38100</xdr:colOff>
      <xdr:row>63</xdr:row>
      <xdr:rowOff>142004</xdr:rowOff>
    </xdr:to>
    <xdr:sp macro="" textlink="">
      <xdr:nvSpPr>
        <xdr:cNvPr id="232" name="楕円 231"/>
        <xdr:cNvSpPr/>
      </xdr:nvSpPr>
      <xdr:spPr>
        <a:xfrm>
          <a:off x="8699500" y="1084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86857</xdr:rowOff>
    </xdr:from>
    <xdr:to>
      <xdr:col>50</xdr:col>
      <xdr:colOff>114300</xdr:colOff>
      <xdr:row>63</xdr:row>
      <xdr:rowOff>91204</xdr:rowOff>
    </xdr:to>
    <xdr:cxnSp macro="">
      <xdr:nvCxnSpPr>
        <xdr:cNvPr id="233" name="直線コネクタ 232"/>
        <xdr:cNvCxnSpPr/>
      </xdr:nvCxnSpPr>
      <xdr:spPr>
        <a:xfrm flipV="1">
          <a:off x="8750300" y="10888207"/>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42179</xdr:rowOff>
    </xdr:from>
    <xdr:to>
      <xdr:col>41</xdr:col>
      <xdr:colOff>101600</xdr:colOff>
      <xdr:row>63</xdr:row>
      <xdr:rowOff>143779</xdr:rowOff>
    </xdr:to>
    <xdr:sp macro="" textlink="">
      <xdr:nvSpPr>
        <xdr:cNvPr id="234" name="楕円 233"/>
        <xdr:cNvSpPr/>
      </xdr:nvSpPr>
      <xdr:spPr>
        <a:xfrm>
          <a:off x="7810500" y="10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91204</xdr:rowOff>
    </xdr:from>
    <xdr:to>
      <xdr:col>45</xdr:col>
      <xdr:colOff>177800</xdr:colOff>
      <xdr:row>63</xdr:row>
      <xdr:rowOff>92979</xdr:rowOff>
    </xdr:to>
    <xdr:cxnSp macro="">
      <xdr:nvCxnSpPr>
        <xdr:cNvPr id="235" name="直線コネクタ 234"/>
        <xdr:cNvCxnSpPr/>
      </xdr:nvCxnSpPr>
      <xdr:spPr>
        <a:xfrm flipV="1">
          <a:off x="7861300" y="1089255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128784</xdr:rowOff>
    </xdr:from>
    <xdr:ext cx="534377" cy="259045"/>
    <xdr:sp macro="" textlink="">
      <xdr:nvSpPr>
        <xdr:cNvPr id="239" name="n_1mainValue【橋りょう・トンネル】&#10;一人当たり有形固定資産（償却資産）額"/>
        <xdr:cNvSpPr txBox="1"/>
      </xdr:nvSpPr>
      <xdr:spPr>
        <a:xfrm>
          <a:off x="9359411" y="109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133131</xdr:rowOff>
    </xdr:from>
    <xdr:ext cx="534377" cy="259045"/>
    <xdr:sp macro="" textlink="">
      <xdr:nvSpPr>
        <xdr:cNvPr id="240" name="n_2mainValue【橋りょう・トンネル】&#10;一人当たり有形固定資産（償却資産）額"/>
        <xdr:cNvSpPr txBox="1"/>
      </xdr:nvSpPr>
      <xdr:spPr>
        <a:xfrm>
          <a:off x="8483111" y="109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134906</xdr:rowOff>
    </xdr:from>
    <xdr:ext cx="534377" cy="259045"/>
    <xdr:sp macro="" textlink="">
      <xdr:nvSpPr>
        <xdr:cNvPr id="241" name="n_3mainValue【橋りょう・トンネル】&#10;一人当たり有形固定資産（償却資産）額"/>
        <xdr:cNvSpPr txBox="1"/>
      </xdr:nvSpPr>
      <xdr:spPr>
        <a:xfrm>
          <a:off x="7594111" y="109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27305</xdr:rowOff>
    </xdr:from>
    <xdr:to>
      <xdr:col>24</xdr:col>
      <xdr:colOff>114300</xdr:colOff>
      <xdr:row>84</xdr:row>
      <xdr:rowOff>128905</xdr:rowOff>
    </xdr:to>
    <xdr:sp macro="" textlink="">
      <xdr:nvSpPr>
        <xdr:cNvPr id="281" name="楕円 280"/>
        <xdr:cNvSpPr/>
      </xdr:nvSpPr>
      <xdr:spPr>
        <a:xfrm>
          <a:off x="4584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5732</xdr:rowOff>
    </xdr:from>
    <xdr:ext cx="405111" cy="259045"/>
    <xdr:sp macro="" textlink="">
      <xdr:nvSpPr>
        <xdr:cNvPr id="282" name="【公営住宅】&#10;有形固定資産減価償却率該当値テキスト"/>
        <xdr:cNvSpPr txBox="1"/>
      </xdr:nvSpPr>
      <xdr:spPr>
        <a:xfrm>
          <a:off x="46736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283" name="楕円 282"/>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78105</xdr:rowOff>
    </xdr:from>
    <xdr:to>
      <xdr:col>24</xdr:col>
      <xdr:colOff>63500</xdr:colOff>
      <xdr:row>84</xdr:row>
      <xdr:rowOff>110489</xdr:rowOff>
    </xdr:to>
    <xdr:cxnSp macro="">
      <xdr:nvCxnSpPr>
        <xdr:cNvPr id="284" name="直線コネクタ 283"/>
        <xdr:cNvCxnSpPr/>
      </xdr:nvCxnSpPr>
      <xdr:spPr>
        <a:xfrm flipV="1">
          <a:off x="3797300" y="144799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285" name="楕円 284"/>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84</xdr:row>
      <xdr:rowOff>139064</xdr:rowOff>
    </xdr:to>
    <xdr:cxnSp macro="">
      <xdr:nvCxnSpPr>
        <xdr:cNvPr id="286" name="直線コネクタ 285"/>
        <xdr:cNvCxnSpPr/>
      </xdr:nvCxnSpPr>
      <xdr:spPr>
        <a:xfrm flipV="1">
          <a:off x="2908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287" name="楕円 286"/>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3811</xdr:rowOff>
    </xdr:to>
    <xdr:cxnSp macro="">
      <xdr:nvCxnSpPr>
        <xdr:cNvPr id="288" name="直線コネクタ 287"/>
        <xdr:cNvCxnSpPr/>
      </xdr:nvCxnSpPr>
      <xdr:spPr>
        <a:xfrm flipV="1">
          <a:off x="2019300" y="145408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292" name="n_1mainValue【公営住宅】&#10;有形固定資産減価償却率"/>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293" name="n_2mainValue【公営住宅】&#10;有形固定資産減価償却率"/>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294" name="n_3mainValue【公営住宅】&#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136054</xdr:rowOff>
    </xdr:from>
    <xdr:to>
      <xdr:col>55</xdr:col>
      <xdr:colOff>50800</xdr:colOff>
      <xdr:row>84</xdr:row>
      <xdr:rowOff>66204</xdr:rowOff>
    </xdr:to>
    <xdr:sp macro="" textlink="">
      <xdr:nvSpPr>
        <xdr:cNvPr id="335" name="楕円 334"/>
        <xdr:cNvSpPr/>
      </xdr:nvSpPr>
      <xdr:spPr>
        <a:xfrm>
          <a:off x="10426700" y="143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158931</xdr:rowOff>
    </xdr:from>
    <xdr:ext cx="469744" cy="259045"/>
    <xdr:sp macro="" textlink="">
      <xdr:nvSpPr>
        <xdr:cNvPr id="336" name="【公営住宅】&#10;一人当たり面積該当値テキスト"/>
        <xdr:cNvSpPr txBox="1"/>
      </xdr:nvSpPr>
      <xdr:spPr>
        <a:xfrm>
          <a:off x="10515600" y="1421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151566</xdr:rowOff>
    </xdr:from>
    <xdr:to>
      <xdr:col>50</xdr:col>
      <xdr:colOff>165100</xdr:colOff>
      <xdr:row>84</xdr:row>
      <xdr:rowOff>81716</xdr:rowOff>
    </xdr:to>
    <xdr:sp macro="" textlink="">
      <xdr:nvSpPr>
        <xdr:cNvPr id="337" name="楕円 336"/>
        <xdr:cNvSpPr/>
      </xdr:nvSpPr>
      <xdr:spPr>
        <a:xfrm>
          <a:off x="9588500" y="143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15404</xdr:rowOff>
    </xdr:from>
    <xdr:to>
      <xdr:col>55</xdr:col>
      <xdr:colOff>0</xdr:colOff>
      <xdr:row>84</xdr:row>
      <xdr:rowOff>30916</xdr:rowOff>
    </xdr:to>
    <xdr:cxnSp macro="">
      <xdr:nvCxnSpPr>
        <xdr:cNvPr id="338" name="直線コネクタ 337"/>
        <xdr:cNvCxnSpPr/>
      </xdr:nvCxnSpPr>
      <xdr:spPr>
        <a:xfrm flipV="1">
          <a:off x="9639300" y="14417204"/>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163159</xdr:rowOff>
    </xdr:from>
    <xdr:to>
      <xdr:col>46</xdr:col>
      <xdr:colOff>38100</xdr:colOff>
      <xdr:row>84</xdr:row>
      <xdr:rowOff>93309</xdr:rowOff>
    </xdr:to>
    <xdr:sp macro="" textlink="">
      <xdr:nvSpPr>
        <xdr:cNvPr id="339" name="楕円 338"/>
        <xdr:cNvSpPr/>
      </xdr:nvSpPr>
      <xdr:spPr>
        <a:xfrm>
          <a:off x="8699500" y="143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30916</xdr:rowOff>
    </xdr:from>
    <xdr:to>
      <xdr:col>50</xdr:col>
      <xdr:colOff>114300</xdr:colOff>
      <xdr:row>84</xdr:row>
      <xdr:rowOff>42509</xdr:rowOff>
    </xdr:to>
    <xdr:cxnSp macro="">
      <xdr:nvCxnSpPr>
        <xdr:cNvPr id="340" name="直線コネクタ 339"/>
        <xdr:cNvCxnSpPr/>
      </xdr:nvCxnSpPr>
      <xdr:spPr>
        <a:xfrm flipV="1">
          <a:off x="8750300" y="14432716"/>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170343</xdr:rowOff>
    </xdr:from>
    <xdr:to>
      <xdr:col>41</xdr:col>
      <xdr:colOff>101600</xdr:colOff>
      <xdr:row>84</xdr:row>
      <xdr:rowOff>100493</xdr:rowOff>
    </xdr:to>
    <xdr:sp macro="" textlink="">
      <xdr:nvSpPr>
        <xdr:cNvPr id="341" name="楕円 340"/>
        <xdr:cNvSpPr/>
      </xdr:nvSpPr>
      <xdr:spPr>
        <a:xfrm>
          <a:off x="7810500" y="1440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42509</xdr:rowOff>
    </xdr:from>
    <xdr:to>
      <xdr:col>45</xdr:col>
      <xdr:colOff>177800</xdr:colOff>
      <xdr:row>84</xdr:row>
      <xdr:rowOff>49693</xdr:rowOff>
    </xdr:to>
    <xdr:cxnSp macro="">
      <xdr:nvCxnSpPr>
        <xdr:cNvPr id="342" name="直線コネクタ 341"/>
        <xdr:cNvCxnSpPr/>
      </xdr:nvCxnSpPr>
      <xdr:spPr>
        <a:xfrm flipV="1">
          <a:off x="7861300" y="1444430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98243</xdr:rowOff>
    </xdr:from>
    <xdr:ext cx="469744" cy="259045"/>
    <xdr:sp macro="" textlink="">
      <xdr:nvSpPr>
        <xdr:cNvPr id="346" name="n_1mainValue【公営住宅】&#10;一人当たり面積"/>
        <xdr:cNvSpPr txBox="1"/>
      </xdr:nvSpPr>
      <xdr:spPr>
        <a:xfrm>
          <a:off x="9391727" y="141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109836</xdr:rowOff>
    </xdr:from>
    <xdr:ext cx="469744" cy="259045"/>
    <xdr:sp macro="" textlink="">
      <xdr:nvSpPr>
        <xdr:cNvPr id="347" name="n_2mainValue【公営住宅】&#10;一人当たり面積"/>
        <xdr:cNvSpPr txBox="1"/>
      </xdr:nvSpPr>
      <xdr:spPr>
        <a:xfrm>
          <a:off x="8515427" y="1416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117020</xdr:rowOff>
    </xdr:from>
    <xdr:ext cx="469744" cy="259045"/>
    <xdr:sp macro="" textlink="">
      <xdr:nvSpPr>
        <xdr:cNvPr id="348" name="n_3mainValue【公営住宅】&#10;一人当たり面積"/>
        <xdr:cNvSpPr txBox="1"/>
      </xdr:nvSpPr>
      <xdr:spPr>
        <a:xfrm>
          <a:off x="7626427" y="1417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87449</xdr:rowOff>
    </xdr:from>
    <xdr:to>
      <xdr:col>24</xdr:col>
      <xdr:colOff>114300</xdr:colOff>
      <xdr:row>109</xdr:row>
      <xdr:rowOff>17599</xdr:rowOff>
    </xdr:to>
    <xdr:sp macro="" textlink="">
      <xdr:nvSpPr>
        <xdr:cNvPr id="389" name="楕円 388"/>
        <xdr:cNvSpPr/>
      </xdr:nvSpPr>
      <xdr:spPr>
        <a:xfrm>
          <a:off x="4584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2376</xdr:rowOff>
    </xdr:from>
    <xdr:ext cx="340478" cy="259045"/>
    <xdr:sp macro="" textlink="">
      <xdr:nvSpPr>
        <xdr:cNvPr id="390" name="【港湾・漁港】&#10;有形固定資産減価償却率該当値テキスト"/>
        <xdr:cNvSpPr txBox="1"/>
      </xdr:nvSpPr>
      <xdr:spPr>
        <a:xfrm>
          <a:off x="4673600" y="1851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118473</xdr:rowOff>
    </xdr:from>
    <xdr:to>
      <xdr:col>20</xdr:col>
      <xdr:colOff>38100</xdr:colOff>
      <xdr:row>109</xdr:row>
      <xdr:rowOff>48623</xdr:rowOff>
    </xdr:to>
    <xdr:sp macro="" textlink="">
      <xdr:nvSpPr>
        <xdr:cNvPr id="391" name="楕円 390"/>
        <xdr:cNvSpPr/>
      </xdr:nvSpPr>
      <xdr:spPr>
        <a:xfrm>
          <a:off x="3746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138249</xdr:rowOff>
    </xdr:from>
    <xdr:to>
      <xdr:col>24</xdr:col>
      <xdr:colOff>63500</xdr:colOff>
      <xdr:row>108</xdr:row>
      <xdr:rowOff>169273</xdr:rowOff>
    </xdr:to>
    <xdr:cxnSp macro="">
      <xdr:nvCxnSpPr>
        <xdr:cNvPr id="392" name="直線コネクタ 391"/>
        <xdr:cNvCxnSpPr/>
      </xdr:nvCxnSpPr>
      <xdr:spPr>
        <a:xfrm flipV="1">
          <a:off x="3797300" y="186548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3" name="楕円 392"/>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108</xdr:row>
      <xdr:rowOff>169273</xdr:rowOff>
    </xdr:to>
    <xdr:cxnSp macro="">
      <xdr:nvCxnSpPr>
        <xdr:cNvPr id="394" name="直線コネクタ 393"/>
        <xdr:cNvCxnSpPr/>
      </xdr:nvCxnSpPr>
      <xdr:spPr>
        <a:xfrm>
          <a:off x="2908300" y="17090571"/>
          <a:ext cx="889000" cy="159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5"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6"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7"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39750</xdr:rowOff>
    </xdr:from>
    <xdr:ext cx="340478" cy="259045"/>
    <xdr:sp macro="" textlink="">
      <xdr:nvSpPr>
        <xdr:cNvPr id="398" name="n_1mainValue【港湾・漁港】&#10;有形固定資産減価償却率"/>
        <xdr:cNvSpPr txBox="1"/>
      </xdr:nvSpPr>
      <xdr:spPr>
        <a:xfrm>
          <a:off x="3614361" y="1872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99" name="n_2mainValue【港湾・漁港】&#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3" name="テキスト ボックス 41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5" name="テキスト ボックス 41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7" name="テキスト ボックス 41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9" name="テキスト ボックス 41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1" name="直線コネクタ 420"/>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2"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3" name="直線コネクタ 422"/>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4"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5" name="直線コネクタ 424"/>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6"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27" name="フローチャート: 判断 426"/>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28" name="フローチャート: 判断 427"/>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29" name="フローチャート: 判断 428"/>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0" name="フローチャート: 判断 429"/>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15289</xdr:rowOff>
    </xdr:from>
    <xdr:to>
      <xdr:col>55</xdr:col>
      <xdr:colOff>50800</xdr:colOff>
      <xdr:row>108</xdr:row>
      <xdr:rowOff>116889</xdr:rowOff>
    </xdr:to>
    <xdr:sp macro="" textlink="">
      <xdr:nvSpPr>
        <xdr:cNvPr id="436" name="楕円 435"/>
        <xdr:cNvSpPr/>
      </xdr:nvSpPr>
      <xdr:spPr>
        <a:xfrm>
          <a:off x="10426700" y="185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101666</xdr:rowOff>
    </xdr:from>
    <xdr:ext cx="534377" cy="259045"/>
    <xdr:sp macro="" textlink="">
      <xdr:nvSpPr>
        <xdr:cNvPr id="437" name="【港湾・漁港】&#10;一人当たり有形固定資産（償却資産）額該当値テキスト"/>
        <xdr:cNvSpPr txBox="1"/>
      </xdr:nvSpPr>
      <xdr:spPr>
        <a:xfrm>
          <a:off x="10515600" y="184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15461</xdr:rowOff>
    </xdr:from>
    <xdr:to>
      <xdr:col>50</xdr:col>
      <xdr:colOff>165100</xdr:colOff>
      <xdr:row>108</xdr:row>
      <xdr:rowOff>117061</xdr:rowOff>
    </xdr:to>
    <xdr:sp macro="" textlink="">
      <xdr:nvSpPr>
        <xdr:cNvPr id="438" name="楕円 437"/>
        <xdr:cNvSpPr/>
      </xdr:nvSpPr>
      <xdr:spPr>
        <a:xfrm>
          <a:off x="9588500" y="185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66089</xdr:rowOff>
    </xdr:from>
    <xdr:to>
      <xdr:col>55</xdr:col>
      <xdr:colOff>0</xdr:colOff>
      <xdr:row>108</xdr:row>
      <xdr:rowOff>66261</xdr:rowOff>
    </xdr:to>
    <xdr:cxnSp macro="">
      <xdr:nvCxnSpPr>
        <xdr:cNvPr id="439" name="直線コネクタ 438"/>
        <xdr:cNvCxnSpPr/>
      </xdr:nvCxnSpPr>
      <xdr:spPr>
        <a:xfrm flipV="1">
          <a:off x="9639300" y="18582689"/>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25178</xdr:rowOff>
    </xdr:from>
    <xdr:to>
      <xdr:col>46</xdr:col>
      <xdr:colOff>38100</xdr:colOff>
      <xdr:row>108</xdr:row>
      <xdr:rowOff>126778</xdr:rowOff>
    </xdr:to>
    <xdr:sp macro="" textlink="">
      <xdr:nvSpPr>
        <xdr:cNvPr id="440" name="楕円 439"/>
        <xdr:cNvSpPr/>
      </xdr:nvSpPr>
      <xdr:spPr>
        <a:xfrm>
          <a:off x="8699500" y="185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66261</xdr:rowOff>
    </xdr:from>
    <xdr:to>
      <xdr:col>50</xdr:col>
      <xdr:colOff>114300</xdr:colOff>
      <xdr:row>108</xdr:row>
      <xdr:rowOff>75978</xdr:rowOff>
    </xdr:to>
    <xdr:cxnSp macro="">
      <xdr:nvCxnSpPr>
        <xdr:cNvPr id="441" name="直線コネクタ 440"/>
        <xdr:cNvCxnSpPr/>
      </xdr:nvCxnSpPr>
      <xdr:spPr>
        <a:xfrm flipV="1">
          <a:off x="8750300" y="18582861"/>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2"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3"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4"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108188</xdr:rowOff>
    </xdr:from>
    <xdr:ext cx="534377" cy="259045"/>
    <xdr:sp macro="" textlink="">
      <xdr:nvSpPr>
        <xdr:cNvPr id="445" name="n_1mainValue【港湾・漁港】&#10;一人当たり有形固定資産（償却資産）額"/>
        <xdr:cNvSpPr txBox="1"/>
      </xdr:nvSpPr>
      <xdr:spPr>
        <a:xfrm>
          <a:off x="9359411" y="186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117905</xdr:rowOff>
    </xdr:from>
    <xdr:ext cx="378565" cy="259045"/>
    <xdr:sp macro="" textlink="">
      <xdr:nvSpPr>
        <xdr:cNvPr id="446" name="n_2mainValue【港湾・漁港】&#10;一人当たり有形固定資産（償却資産）額"/>
        <xdr:cNvSpPr txBox="1"/>
      </xdr:nvSpPr>
      <xdr:spPr>
        <a:xfrm>
          <a:off x="8561017" y="1863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2" name="直線コネクタ 471"/>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3"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74" name="直線コネクタ 473"/>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77"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78" name="フローチャート: 判断 477"/>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79" name="フローチャート: 判断 478"/>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0" name="フローチャート: 判断 479"/>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1" name="フローチャート: 判断 480"/>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87" name="楕円 486"/>
        <xdr:cNvSpPr/>
      </xdr:nvSpPr>
      <xdr:spPr>
        <a:xfrm>
          <a:off x="16268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27050</xdr:rowOff>
    </xdr:from>
    <xdr:ext cx="405111" cy="259045"/>
    <xdr:sp macro="" textlink="">
      <xdr:nvSpPr>
        <xdr:cNvPr id="488" name="【認定こども園・幼稚園・保育所】&#10;有形固定資産減価償却率該当値テキスト"/>
        <xdr:cNvSpPr txBox="1"/>
      </xdr:nvSpPr>
      <xdr:spPr>
        <a:xfrm>
          <a:off x="16357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489" name="楕円 488"/>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54973</xdr:rowOff>
    </xdr:to>
    <xdr:cxnSp macro="">
      <xdr:nvCxnSpPr>
        <xdr:cNvPr id="490" name="直線コネクタ 489"/>
        <xdr:cNvCxnSpPr/>
      </xdr:nvCxnSpPr>
      <xdr:spPr>
        <a:xfrm>
          <a:off x="15481300" y="62222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491" name="楕円 490"/>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36</xdr:row>
      <xdr:rowOff>50074</xdr:rowOff>
    </xdr:to>
    <xdr:cxnSp macro="">
      <xdr:nvCxnSpPr>
        <xdr:cNvPr id="492" name="直線コネクタ 491"/>
        <xdr:cNvCxnSpPr/>
      </xdr:nvCxnSpPr>
      <xdr:spPr>
        <a:xfrm>
          <a:off x="14592300" y="61112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90714</xdr:rowOff>
    </xdr:from>
    <xdr:to>
      <xdr:col>72</xdr:col>
      <xdr:colOff>38100</xdr:colOff>
      <xdr:row>36</xdr:row>
      <xdr:rowOff>20864</xdr:rowOff>
    </xdr:to>
    <xdr:sp macro="" textlink="">
      <xdr:nvSpPr>
        <xdr:cNvPr id="493" name="楕円 492"/>
        <xdr:cNvSpPr/>
      </xdr:nvSpPr>
      <xdr:spPr>
        <a:xfrm>
          <a:off x="13652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35</xdr:row>
      <xdr:rowOff>141514</xdr:rowOff>
    </xdr:to>
    <xdr:cxnSp macro="">
      <xdr:nvCxnSpPr>
        <xdr:cNvPr id="494" name="直線コネクタ 493"/>
        <xdr:cNvCxnSpPr/>
      </xdr:nvCxnSpPr>
      <xdr:spPr>
        <a:xfrm flipV="1">
          <a:off x="13703300" y="611124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95"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6"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97"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498" name="n_1mainValue【認定こども園・幼稚園・保育所】&#10;有形固定資産減価償却率"/>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499" name="n_2mainValue【認定こども園・幼稚園・保育所】&#10;有形固定資産減価償却率"/>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37391</xdr:rowOff>
    </xdr:from>
    <xdr:ext cx="405111" cy="259045"/>
    <xdr:sp macro="" textlink="">
      <xdr:nvSpPr>
        <xdr:cNvPr id="500" name="n_3mainValue【認定こども園・幼稚園・保育所】&#10;有形固定資産減価償却率"/>
        <xdr:cNvSpPr txBox="1"/>
      </xdr:nvSpPr>
      <xdr:spPr>
        <a:xfrm>
          <a:off x="13500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2" name="テキスト ボックス 51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4" name="テキスト ボックス 51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6" name="テキスト ボックス 51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8" name="テキスト ボックス 51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0" name="テキスト ボックス 5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2" name="直線コネクタ 521"/>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4" name="直線コネクタ 52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25"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26" name="直線コネクタ 525"/>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27"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28" name="フローチャート: 判断 527"/>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29" name="フローチャート: 判断 528"/>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0" name="フローチャート: 判断 529"/>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1" name="フローチャート: 判断 530"/>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37" name="楕円 536"/>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538"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539" name="楕円 538"/>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30480</xdr:rowOff>
    </xdr:to>
    <xdr:cxnSp macro="">
      <xdr:nvCxnSpPr>
        <xdr:cNvPr id="540" name="直線コネクタ 539"/>
        <xdr:cNvCxnSpPr/>
      </xdr:nvCxnSpPr>
      <xdr:spPr>
        <a:xfrm>
          <a:off x="21323300" y="6877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164846</xdr:rowOff>
    </xdr:from>
    <xdr:to>
      <xdr:col>107</xdr:col>
      <xdr:colOff>101600</xdr:colOff>
      <xdr:row>40</xdr:row>
      <xdr:rowOff>94996</xdr:rowOff>
    </xdr:to>
    <xdr:sp macro="" textlink="">
      <xdr:nvSpPr>
        <xdr:cNvPr id="541" name="楕円 540"/>
        <xdr:cNvSpPr/>
      </xdr:nvSpPr>
      <xdr:spPr>
        <a:xfrm>
          <a:off x="20383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44196</xdr:rowOff>
    </xdr:to>
    <xdr:cxnSp macro="">
      <xdr:nvCxnSpPr>
        <xdr:cNvPr id="542" name="直線コネクタ 541"/>
        <xdr:cNvCxnSpPr/>
      </xdr:nvCxnSpPr>
      <xdr:spPr>
        <a:xfrm flipV="1">
          <a:off x="20434300" y="68770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43" name="楕円 542"/>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44196</xdr:rowOff>
    </xdr:from>
    <xdr:to>
      <xdr:col>107</xdr:col>
      <xdr:colOff>50800</xdr:colOff>
      <xdr:row>40</xdr:row>
      <xdr:rowOff>48768</xdr:rowOff>
    </xdr:to>
    <xdr:cxnSp macro="">
      <xdr:nvCxnSpPr>
        <xdr:cNvPr id="544" name="直線コネクタ 543"/>
        <xdr:cNvCxnSpPr/>
      </xdr:nvCxnSpPr>
      <xdr:spPr>
        <a:xfrm flipV="1">
          <a:off x="19545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45"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46"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47"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548"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86123</xdr:rowOff>
    </xdr:from>
    <xdr:ext cx="469744" cy="259045"/>
    <xdr:sp macro="" textlink="">
      <xdr:nvSpPr>
        <xdr:cNvPr id="549" name="n_2mainValue【認定こども園・幼稚園・保育所】&#10;一人当たり面積"/>
        <xdr:cNvSpPr txBox="1"/>
      </xdr:nvSpPr>
      <xdr:spPr>
        <a:xfrm>
          <a:off x="20199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50" name="n_3main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1" name="テキスト ボックス 5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3" name="テキスト ボックス 5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1" name="テキスト ボックス 5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75" name="直線コネクタ 57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7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77" name="直線コネクタ 57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7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79" name="直線コネクタ 57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0"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1" name="フローチャート: 判断 58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2" name="フローチャート: 判断 58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3" name="フローチャート: 判断 58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84" name="フローチャート: 判断 58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90" name="楕円 589"/>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591" name="【学校施設】&#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92" name="楕円 591"/>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137160</xdr:rowOff>
    </xdr:to>
    <xdr:cxnSp macro="">
      <xdr:nvCxnSpPr>
        <xdr:cNvPr id="593" name="直線コネクタ 592"/>
        <xdr:cNvCxnSpPr/>
      </xdr:nvCxnSpPr>
      <xdr:spPr>
        <a:xfrm flipV="1">
          <a:off x="15481300" y="10389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594" name="楕円 593"/>
        <xdr:cNvSpPr/>
      </xdr:nvSpPr>
      <xdr:spPr>
        <a:xfrm>
          <a:off x="1454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163830</xdr:rowOff>
    </xdr:to>
    <xdr:cxnSp macro="">
      <xdr:nvCxnSpPr>
        <xdr:cNvPr id="595" name="直線コネクタ 594"/>
        <xdr:cNvCxnSpPr/>
      </xdr:nvCxnSpPr>
      <xdr:spPr>
        <a:xfrm flipV="1">
          <a:off x="14592300" y="10424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122555</xdr:rowOff>
    </xdr:from>
    <xdr:to>
      <xdr:col>72</xdr:col>
      <xdr:colOff>38100</xdr:colOff>
      <xdr:row>61</xdr:row>
      <xdr:rowOff>52705</xdr:rowOff>
    </xdr:to>
    <xdr:sp macro="" textlink="">
      <xdr:nvSpPr>
        <xdr:cNvPr id="596" name="楕円 595"/>
        <xdr:cNvSpPr/>
      </xdr:nvSpPr>
      <xdr:spPr>
        <a:xfrm>
          <a:off x="13652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163830</xdr:rowOff>
    </xdr:from>
    <xdr:to>
      <xdr:col>76</xdr:col>
      <xdr:colOff>114300</xdr:colOff>
      <xdr:row>61</xdr:row>
      <xdr:rowOff>1905</xdr:rowOff>
    </xdr:to>
    <xdr:cxnSp macro="">
      <xdr:nvCxnSpPr>
        <xdr:cNvPr id="597" name="直線コネクタ 596"/>
        <xdr:cNvCxnSpPr/>
      </xdr:nvCxnSpPr>
      <xdr:spPr>
        <a:xfrm flipV="1">
          <a:off x="13703300" y="104508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98"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99"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0"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601" name="n_1mainValue【学校施設】&#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602" name="n_2mainValue【学校施設】&#10;有形固定資産減価償却率"/>
        <xdr:cNvSpPr txBox="1"/>
      </xdr:nvSpPr>
      <xdr:spPr>
        <a:xfrm>
          <a:off x="14389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43832</xdr:rowOff>
    </xdr:from>
    <xdr:ext cx="405111" cy="259045"/>
    <xdr:sp macro="" textlink="">
      <xdr:nvSpPr>
        <xdr:cNvPr id="603" name="n_3mainValue【学校施設】&#10;有形固定資産減価償却率"/>
        <xdr:cNvSpPr txBox="1"/>
      </xdr:nvSpPr>
      <xdr:spPr>
        <a:xfrm>
          <a:off x="13500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17" name="テキスト ボックス 616"/>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19" name="テキスト ボックス 618"/>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1" name="テキスト ボックス 620"/>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3" name="テキスト ボックス 6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25" name="直線コネクタ 624"/>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26"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27" name="直線コネクタ 626"/>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28"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29" name="直線コネクタ 628"/>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0"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1" name="フローチャート: 判断 630"/>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2" name="フローチャート: 判断 631"/>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3" name="フローチャート: 判断 632"/>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34" name="フローチャート: 判断 633"/>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16500</xdr:rowOff>
    </xdr:from>
    <xdr:to>
      <xdr:col>116</xdr:col>
      <xdr:colOff>114300</xdr:colOff>
      <xdr:row>63</xdr:row>
      <xdr:rowOff>118100</xdr:rowOff>
    </xdr:to>
    <xdr:sp macro="" textlink="">
      <xdr:nvSpPr>
        <xdr:cNvPr id="640" name="楕円 639"/>
        <xdr:cNvSpPr/>
      </xdr:nvSpPr>
      <xdr:spPr>
        <a:xfrm>
          <a:off x="22110700" y="108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1"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18283</xdr:rowOff>
    </xdr:from>
    <xdr:to>
      <xdr:col>112</xdr:col>
      <xdr:colOff>38100</xdr:colOff>
      <xdr:row>63</xdr:row>
      <xdr:rowOff>119883</xdr:rowOff>
    </xdr:to>
    <xdr:sp macro="" textlink="">
      <xdr:nvSpPr>
        <xdr:cNvPr id="642" name="楕円 641"/>
        <xdr:cNvSpPr/>
      </xdr:nvSpPr>
      <xdr:spPr>
        <a:xfrm>
          <a:off x="21272500" y="1081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67300</xdr:rowOff>
    </xdr:from>
    <xdr:to>
      <xdr:col>116</xdr:col>
      <xdr:colOff>63500</xdr:colOff>
      <xdr:row>63</xdr:row>
      <xdr:rowOff>69083</xdr:rowOff>
    </xdr:to>
    <xdr:cxnSp macro="">
      <xdr:nvCxnSpPr>
        <xdr:cNvPr id="643" name="直線コネクタ 642"/>
        <xdr:cNvCxnSpPr/>
      </xdr:nvCxnSpPr>
      <xdr:spPr>
        <a:xfrm flipV="1">
          <a:off x="21323300" y="1086865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20615</xdr:rowOff>
    </xdr:from>
    <xdr:to>
      <xdr:col>107</xdr:col>
      <xdr:colOff>101600</xdr:colOff>
      <xdr:row>63</xdr:row>
      <xdr:rowOff>122215</xdr:rowOff>
    </xdr:to>
    <xdr:sp macro="" textlink="">
      <xdr:nvSpPr>
        <xdr:cNvPr id="644" name="楕円 643"/>
        <xdr:cNvSpPr/>
      </xdr:nvSpPr>
      <xdr:spPr>
        <a:xfrm>
          <a:off x="20383500" y="108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69083</xdr:rowOff>
    </xdr:from>
    <xdr:to>
      <xdr:col>111</xdr:col>
      <xdr:colOff>177800</xdr:colOff>
      <xdr:row>63</xdr:row>
      <xdr:rowOff>71415</xdr:rowOff>
    </xdr:to>
    <xdr:cxnSp macro="">
      <xdr:nvCxnSpPr>
        <xdr:cNvPr id="645" name="直線コネクタ 644"/>
        <xdr:cNvCxnSpPr/>
      </xdr:nvCxnSpPr>
      <xdr:spPr>
        <a:xfrm flipV="1">
          <a:off x="20434300" y="1087043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21803</xdr:rowOff>
    </xdr:from>
    <xdr:to>
      <xdr:col>102</xdr:col>
      <xdr:colOff>165100</xdr:colOff>
      <xdr:row>63</xdr:row>
      <xdr:rowOff>123403</xdr:rowOff>
    </xdr:to>
    <xdr:sp macro="" textlink="">
      <xdr:nvSpPr>
        <xdr:cNvPr id="646" name="楕円 645"/>
        <xdr:cNvSpPr/>
      </xdr:nvSpPr>
      <xdr:spPr>
        <a:xfrm>
          <a:off x="19494500" y="108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71415</xdr:rowOff>
    </xdr:from>
    <xdr:to>
      <xdr:col>107</xdr:col>
      <xdr:colOff>50800</xdr:colOff>
      <xdr:row>63</xdr:row>
      <xdr:rowOff>72603</xdr:rowOff>
    </xdr:to>
    <xdr:cxnSp macro="">
      <xdr:nvCxnSpPr>
        <xdr:cNvPr id="647" name="直線コネクタ 646"/>
        <xdr:cNvCxnSpPr/>
      </xdr:nvCxnSpPr>
      <xdr:spPr>
        <a:xfrm flipV="1">
          <a:off x="19545300" y="10872765"/>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4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4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0"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111010</xdr:rowOff>
    </xdr:from>
    <xdr:ext cx="469744" cy="259045"/>
    <xdr:sp macro="" textlink="">
      <xdr:nvSpPr>
        <xdr:cNvPr id="651" name="n_1mainValue【学校施設】&#10;一人当たり面積"/>
        <xdr:cNvSpPr txBox="1"/>
      </xdr:nvSpPr>
      <xdr:spPr>
        <a:xfrm>
          <a:off x="21075727" y="1091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113342</xdr:rowOff>
    </xdr:from>
    <xdr:ext cx="469744" cy="259045"/>
    <xdr:sp macro="" textlink="">
      <xdr:nvSpPr>
        <xdr:cNvPr id="652" name="n_2mainValue【学校施設】&#10;一人当たり面積"/>
        <xdr:cNvSpPr txBox="1"/>
      </xdr:nvSpPr>
      <xdr:spPr>
        <a:xfrm>
          <a:off x="20199427" y="1091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114530</xdr:rowOff>
    </xdr:from>
    <xdr:ext cx="469744" cy="259045"/>
    <xdr:sp macro="" textlink="">
      <xdr:nvSpPr>
        <xdr:cNvPr id="653" name="n_3mainValue【学校施設】&#10;一人当たり面積"/>
        <xdr:cNvSpPr txBox="1"/>
      </xdr:nvSpPr>
      <xdr:spPr>
        <a:xfrm>
          <a:off x="19310427" y="109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79" name="直線コネクタ 678"/>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0"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1" name="直線コネクタ 680"/>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3" name="直線コネクタ 68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84"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85" name="フローチャート: 判断 684"/>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86" name="フローチャート: 判断 685"/>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87" name="フローチャート: 判断 686"/>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88" name="フローチャート: 判断 687"/>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39551</xdr:rowOff>
    </xdr:from>
    <xdr:to>
      <xdr:col>85</xdr:col>
      <xdr:colOff>177800</xdr:colOff>
      <xdr:row>79</xdr:row>
      <xdr:rowOff>141151</xdr:rowOff>
    </xdr:to>
    <xdr:sp macro="" textlink="">
      <xdr:nvSpPr>
        <xdr:cNvPr id="694" name="楕円 693"/>
        <xdr:cNvSpPr/>
      </xdr:nvSpPr>
      <xdr:spPr>
        <a:xfrm>
          <a:off x="162687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62428</xdr:rowOff>
    </xdr:from>
    <xdr:ext cx="405111" cy="259045"/>
    <xdr:sp macro="" textlink="">
      <xdr:nvSpPr>
        <xdr:cNvPr id="695" name="【児童館】&#10;有形固定資産減価償却率該当値テキスト"/>
        <xdr:cNvSpPr txBox="1"/>
      </xdr:nvSpPr>
      <xdr:spPr>
        <a:xfrm>
          <a:off x="16357600" y="1343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696" name="楕円 695"/>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90351</xdr:rowOff>
    </xdr:from>
    <xdr:to>
      <xdr:col>85</xdr:col>
      <xdr:colOff>127000</xdr:colOff>
      <xdr:row>79</xdr:row>
      <xdr:rowOff>134438</xdr:rowOff>
    </xdr:to>
    <xdr:cxnSp macro="">
      <xdr:nvCxnSpPr>
        <xdr:cNvPr id="697" name="直線コネクタ 696"/>
        <xdr:cNvCxnSpPr/>
      </xdr:nvCxnSpPr>
      <xdr:spPr>
        <a:xfrm flipV="1">
          <a:off x="15481300" y="136349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127726</xdr:rowOff>
    </xdr:from>
    <xdr:to>
      <xdr:col>76</xdr:col>
      <xdr:colOff>165100</xdr:colOff>
      <xdr:row>80</xdr:row>
      <xdr:rowOff>57876</xdr:rowOff>
    </xdr:to>
    <xdr:sp macro="" textlink="">
      <xdr:nvSpPr>
        <xdr:cNvPr id="698" name="楕円 697"/>
        <xdr:cNvSpPr/>
      </xdr:nvSpPr>
      <xdr:spPr>
        <a:xfrm>
          <a:off x="14541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134438</xdr:rowOff>
    </xdr:from>
    <xdr:to>
      <xdr:col>81</xdr:col>
      <xdr:colOff>50800</xdr:colOff>
      <xdr:row>80</xdr:row>
      <xdr:rowOff>7076</xdr:rowOff>
    </xdr:to>
    <xdr:cxnSp macro="">
      <xdr:nvCxnSpPr>
        <xdr:cNvPr id="699" name="直線コネクタ 698"/>
        <xdr:cNvCxnSpPr/>
      </xdr:nvCxnSpPr>
      <xdr:spPr>
        <a:xfrm flipV="1">
          <a:off x="14592300" y="136789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363</xdr:rowOff>
    </xdr:from>
    <xdr:to>
      <xdr:col>72</xdr:col>
      <xdr:colOff>38100</xdr:colOff>
      <xdr:row>80</xdr:row>
      <xdr:rowOff>101963</xdr:rowOff>
    </xdr:to>
    <xdr:sp macro="" textlink="">
      <xdr:nvSpPr>
        <xdr:cNvPr id="700" name="楕円 699"/>
        <xdr:cNvSpPr/>
      </xdr:nvSpPr>
      <xdr:spPr>
        <a:xfrm>
          <a:off x="13652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7076</xdr:rowOff>
    </xdr:from>
    <xdr:to>
      <xdr:col>76</xdr:col>
      <xdr:colOff>114300</xdr:colOff>
      <xdr:row>80</xdr:row>
      <xdr:rowOff>51163</xdr:rowOff>
    </xdr:to>
    <xdr:cxnSp macro="">
      <xdr:nvCxnSpPr>
        <xdr:cNvPr id="701" name="直線コネクタ 700"/>
        <xdr:cNvCxnSpPr/>
      </xdr:nvCxnSpPr>
      <xdr:spPr>
        <a:xfrm flipV="1">
          <a:off x="13703300" y="137230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2"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3"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04"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705" name="n_1mainValue【児童館】&#10;有形固定資産減価償却率"/>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74403</xdr:rowOff>
    </xdr:from>
    <xdr:ext cx="405111" cy="259045"/>
    <xdr:sp macro="" textlink="">
      <xdr:nvSpPr>
        <xdr:cNvPr id="706" name="n_2mainValue【児童館】&#10;有形固定資産減価償却率"/>
        <xdr:cNvSpPr txBox="1"/>
      </xdr:nvSpPr>
      <xdr:spPr>
        <a:xfrm>
          <a:off x="14389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118490</xdr:rowOff>
    </xdr:from>
    <xdr:ext cx="405111" cy="259045"/>
    <xdr:sp macro="" textlink="">
      <xdr:nvSpPr>
        <xdr:cNvPr id="707" name="n_3mainValue【児童館】&#10;有形固定資産減価償却率"/>
        <xdr:cNvSpPr txBox="1"/>
      </xdr:nvSpPr>
      <xdr:spPr>
        <a:xfrm>
          <a:off x="13500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8" name="直線コネクタ 7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9" name="テキスト ボックス 7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0" name="直線コネクタ 7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1" name="テキスト ボックス 7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2" name="直線コネクタ 7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3" name="テキスト ボックス 7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4" name="直線コネクタ 7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5" name="テキスト ボックス 7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6" name="直線コネクタ 7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7" name="テキスト ボックス 7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8" name="直線コネクタ 7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9" name="テキスト ボックス 7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3" name="直線コネクタ 732"/>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34"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35" name="直線コネクタ 734"/>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36"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37" name="直線コネクタ 73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38"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9" name="フローチャート: 判断 73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0" name="フローチャート: 判断 739"/>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1" name="フローチャート: 判断 74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2" name="フローチャート: 判断 741"/>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48" name="楕円 747"/>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49" name="【児童館】&#10;一人当たり面積該当値テキスト"/>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50" name="楕円 749"/>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751" name="直線コネクタ 750"/>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752" name="楕円 751"/>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127907</xdr:rowOff>
    </xdr:to>
    <xdr:cxnSp macro="">
      <xdr:nvCxnSpPr>
        <xdr:cNvPr id="753" name="直線コネクタ 752"/>
        <xdr:cNvCxnSpPr/>
      </xdr:nvCxnSpPr>
      <xdr:spPr>
        <a:xfrm flipV="1">
          <a:off x="20434300" y="1468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77107</xdr:rowOff>
    </xdr:from>
    <xdr:to>
      <xdr:col>102</xdr:col>
      <xdr:colOff>165100</xdr:colOff>
      <xdr:row>86</xdr:row>
      <xdr:rowOff>7257</xdr:rowOff>
    </xdr:to>
    <xdr:sp macro="" textlink="">
      <xdr:nvSpPr>
        <xdr:cNvPr id="754" name="楕円 753"/>
        <xdr:cNvSpPr/>
      </xdr:nvSpPr>
      <xdr:spPr>
        <a:xfrm>
          <a:off x="19494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85</xdr:row>
      <xdr:rowOff>127907</xdr:rowOff>
    </xdr:to>
    <xdr:cxnSp macro="">
      <xdr:nvCxnSpPr>
        <xdr:cNvPr id="755" name="直線コネクタ 754"/>
        <xdr:cNvCxnSpPr/>
      </xdr:nvCxnSpPr>
      <xdr:spPr>
        <a:xfrm>
          <a:off x="19545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56"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57"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58"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59"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760" name="n_2mainValue【児童館】&#10;一人当たり面積"/>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169834</xdr:rowOff>
    </xdr:from>
    <xdr:ext cx="469744" cy="259045"/>
    <xdr:sp macro="" textlink="">
      <xdr:nvSpPr>
        <xdr:cNvPr id="761" name="n_3mainValue【児童館】&#10;一人当たり面積"/>
        <xdr:cNvSpPr txBox="1"/>
      </xdr:nvSpPr>
      <xdr:spPr>
        <a:xfrm>
          <a:off x="19310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87" name="直線コネクタ 786"/>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88"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89" name="直線コネクタ 78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1" name="直線コネクタ 79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92"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3" name="フローチャート: 判断 792"/>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94" name="フローチャート: 判断 793"/>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95" name="フローチャート: 判断 794"/>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96" name="フローチャート: 判断 795"/>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802" name="楕円 801"/>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803" name="【公民館】&#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804" name="楕円 803"/>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151312</xdr:rowOff>
    </xdr:to>
    <xdr:cxnSp macro="">
      <xdr:nvCxnSpPr>
        <xdr:cNvPr id="805" name="直線コネクタ 804"/>
        <xdr:cNvCxnSpPr/>
      </xdr:nvCxnSpPr>
      <xdr:spPr>
        <a:xfrm>
          <a:off x="15481300" y="181192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806" name="楕円 805"/>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105</xdr:row>
      <xdr:rowOff>117021</xdr:rowOff>
    </xdr:to>
    <xdr:cxnSp macro="">
      <xdr:nvCxnSpPr>
        <xdr:cNvPr id="807" name="直線コネクタ 806"/>
        <xdr:cNvCxnSpPr/>
      </xdr:nvCxnSpPr>
      <xdr:spPr>
        <a:xfrm>
          <a:off x="14592300" y="17915164"/>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808" name="楕円 807"/>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84364</xdr:rowOff>
    </xdr:from>
    <xdr:to>
      <xdr:col>76</xdr:col>
      <xdr:colOff>114300</xdr:colOff>
      <xdr:row>104</xdr:row>
      <xdr:rowOff>112123</xdr:rowOff>
    </xdr:to>
    <xdr:cxnSp macro="">
      <xdr:nvCxnSpPr>
        <xdr:cNvPr id="809" name="直線コネクタ 808"/>
        <xdr:cNvCxnSpPr/>
      </xdr:nvCxnSpPr>
      <xdr:spPr>
        <a:xfrm flipV="1">
          <a:off x="13703300" y="179151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10"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811"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812"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813" name="n_1mainValue【公民館】&#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126291</xdr:rowOff>
    </xdr:from>
    <xdr:ext cx="405111" cy="259045"/>
    <xdr:sp macro="" textlink="">
      <xdr:nvSpPr>
        <xdr:cNvPr id="814" name="n_2mainValue【公民館】&#10;有形固定資産減価償却率"/>
        <xdr:cNvSpPr txBox="1"/>
      </xdr:nvSpPr>
      <xdr:spPr>
        <a:xfrm>
          <a:off x="14389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154050</xdr:rowOff>
    </xdr:from>
    <xdr:ext cx="405111" cy="259045"/>
    <xdr:sp macro="" textlink="">
      <xdr:nvSpPr>
        <xdr:cNvPr id="815" name="n_3mainValue【公民館】&#10;有形固定資産減価償却率"/>
        <xdr:cNvSpPr txBox="1"/>
      </xdr:nvSpPr>
      <xdr:spPr>
        <a:xfrm>
          <a:off x="13500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1" name="直線コネクタ 84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3" name="直線コネクタ 84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4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45" name="直線コネクタ 84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46"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47" name="フローチャート: 判断 84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48" name="フローチャート: 判断 84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49" name="フローチャート: 判断 84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0" name="フローチャート: 判断 84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18869</xdr:rowOff>
    </xdr:from>
    <xdr:to>
      <xdr:col>116</xdr:col>
      <xdr:colOff>114300</xdr:colOff>
      <xdr:row>105</xdr:row>
      <xdr:rowOff>120469</xdr:rowOff>
    </xdr:to>
    <xdr:sp macro="" textlink="">
      <xdr:nvSpPr>
        <xdr:cNvPr id="856" name="楕円 855"/>
        <xdr:cNvSpPr/>
      </xdr:nvSpPr>
      <xdr:spPr>
        <a:xfrm>
          <a:off x="22110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41746</xdr:rowOff>
    </xdr:from>
    <xdr:ext cx="469744" cy="259045"/>
    <xdr:sp macro="" textlink="">
      <xdr:nvSpPr>
        <xdr:cNvPr id="857" name="【公民館】&#10;一人当たり面積該当値テキスト"/>
        <xdr:cNvSpPr txBox="1"/>
      </xdr:nvSpPr>
      <xdr:spPr>
        <a:xfrm>
          <a:off x="22199600" y="178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858" name="楕円 857"/>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28848</xdr:rowOff>
    </xdr:from>
    <xdr:to>
      <xdr:col>116</xdr:col>
      <xdr:colOff>63500</xdr:colOff>
      <xdr:row>105</xdr:row>
      <xdr:rowOff>69669</xdr:rowOff>
    </xdr:to>
    <xdr:cxnSp macro="">
      <xdr:nvCxnSpPr>
        <xdr:cNvPr id="859" name="直線コネクタ 858"/>
        <xdr:cNvCxnSpPr/>
      </xdr:nvCxnSpPr>
      <xdr:spPr>
        <a:xfrm>
          <a:off x="21323300" y="1803109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41729</xdr:rowOff>
    </xdr:from>
    <xdr:to>
      <xdr:col>107</xdr:col>
      <xdr:colOff>101600</xdr:colOff>
      <xdr:row>105</xdr:row>
      <xdr:rowOff>143329</xdr:rowOff>
    </xdr:to>
    <xdr:sp macro="" textlink="">
      <xdr:nvSpPr>
        <xdr:cNvPr id="860" name="楕円 859"/>
        <xdr:cNvSpPr/>
      </xdr:nvSpPr>
      <xdr:spPr>
        <a:xfrm>
          <a:off x="2038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92529</xdr:rowOff>
    </xdr:to>
    <xdr:cxnSp macro="">
      <xdr:nvCxnSpPr>
        <xdr:cNvPr id="861" name="直線コネクタ 860"/>
        <xdr:cNvCxnSpPr/>
      </xdr:nvCxnSpPr>
      <xdr:spPr>
        <a:xfrm flipV="1">
          <a:off x="20434300" y="180310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62" name="楕円 861"/>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92529</xdr:rowOff>
    </xdr:from>
    <xdr:to>
      <xdr:col>107</xdr:col>
      <xdr:colOff>50800</xdr:colOff>
      <xdr:row>105</xdr:row>
      <xdr:rowOff>107224</xdr:rowOff>
    </xdr:to>
    <xdr:cxnSp macro="">
      <xdr:nvCxnSpPr>
        <xdr:cNvPr id="863" name="直線コネクタ 862"/>
        <xdr:cNvCxnSpPr/>
      </xdr:nvCxnSpPr>
      <xdr:spPr>
        <a:xfrm flipV="1">
          <a:off x="19545300" y="180947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64"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65"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66"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867" name="n_1mainValue【公民館】&#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159856</xdr:rowOff>
    </xdr:from>
    <xdr:ext cx="469744" cy="259045"/>
    <xdr:sp macro="" textlink="">
      <xdr:nvSpPr>
        <xdr:cNvPr id="868" name="n_2mainValue【公民館】&#10;一人当たり面積"/>
        <xdr:cNvSpPr txBox="1"/>
      </xdr:nvSpPr>
      <xdr:spPr>
        <a:xfrm>
          <a:off x="201994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69" name="n_3mainValue【公民館】&#10;一人当たり面積"/>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公営住宅については、社会資本整備総合交付金を活用しながら、長寿命化計画に基づいて計画的に更新を進めていることから、有形固定資産減価償却率が低い数値で推移しているが、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インフラ施設である道路に関しては、一人あたりの道路延長がも類似団体に比べ少ないにも関わらず、有形固定資産減価償却率が高い状態で推移しており、類似団体に比べて施設の更新が遅れていることを示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児童館についても道路とほぼ同様のことがいえる状況であるが、将来にわたって市民が安心して活用可能な公共施設等の形成に努めるものである。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0" name="楕円 69"/>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1" name="【図書館】&#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2" name="楕円 71"/>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99060</xdr:rowOff>
    </xdr:to>
    <xdr:cxnSp macro="">
      <xdr:nvCxnSpPr>
        <xdr:cNvPr id="73" name="直線コネクタ 72"/>
        <xdr:cNvCxnSpPr/>
      </xdr:nvCxnSpPr>
      <xdr:spPr>
        <a:xfrm flipV="1">
          <a:off x="3797300" y="6259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60960</xdr:rowOff>
    </xdr:from>
    <xdr:to>
      <xdr:col>15</xdr:col>
      <xdr:colOff>101600</xdr:colOff>
      <xdr:row>36</xdr:row>
      <xdr:rowOff>162560</xdr:rowOff>
    </xdr:to>
    <xdr:sp macro="" textlink="">
      <xdr:nvSpPr>
        <xdr:cNvPr id="74" name="楕円 73"/>
        <xdr:cNvSpPr/>
      </xdr:nvSpPr>
      <xdr:spPr>
        <a:xfrm>
          <a:off x="2857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111760</xdr:rowOff>
    </xdr:to>
    <xdr:cxnSp macro="">
      <xdr:nvCxnSpPr>
        <xdr:cNvPr id="75" name="直線コネクタ 74"/>
        <xdr:cNvCxnSpPr/>
      </xdr:nvCxnSpPr>
      <xdr:spPr>
        <a:xfrm flipV="1">
          <a:off x="2908300" y="62712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68580</xdr:rowOff>
    </xdr:from>
    <xdr:to>
      <xdr:col>10</xdr:col>
      <xdr:colOff>165100</xdr:colOff>
      <xdr:row>36</xdr:row>
      <xdr:rowOff>170180</xdr:rowOff>
    </xdr:to>
    <xdr:sp macro="" textlink="">
      <xdr:nvSpPr>
        <xdr:cNvPr id="76" name="楕円 75"/>
        <xdr:cNvSpPr/>
      </xdr:nvSpPr>
      <xdr:spPr>
        <a:xfrm>
          <a:off x="196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111760</xdr:rowOff>
    </xdr:from>
    <xdr:to>
      <xdr:col>15</xdr:col>
      <xdr:colOff>50800</xdr:colOff>
      <xdr:row>36</xdr:row>
      <xdr:rowOff>119380</xdr:rowOff>
    </xdr:to>
    <xdr:cxnSp macro="">
      <xdr:nvCxnSpPr>
        <xdr:cNvPr id="77" name="直線コネクタ 76"/>
        <xdr:cNvCxnSpPr/>
      </xdr:nvCxnSpPr>
      <xdr:spPr>
        <a:xfrm flipV="1">
          <a:off x="20193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1"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7637</xdr:rowOff>
    </xdr:from>
    <xdr:ext cx="405111" cy="259045"/>
    <xdr:sp macro="" textlink="">
      <xdr:nvSpPr>
        <xdr:cNvPr id="82" name="n_2mainValue【図書館】&#10;有形固定資産減価償却率"/>
        <xdr:cNvSpPr txBox="1"/>
      </xdr:nvSpPr>
      <xdr:spPr>
        <a:xfrm>
          <a:off x="2705744" y="600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15257</xdr:rowOff>
    </xdr:from>
    <xdr:ext cx="405111" cy="259045"/>
    <xdr:sp macro="" textlink="">
      <xdr:nvSpPr>
        <xdr:cNvPr id="83" name="n_3mainValue【図書館】&#10;有形固定資産減価償却率"/>
        <xdr:cNvSpPr txBox="1"/>
      </xdr:nvSpPr>
      <xdr:spPr>
        <a:xfrm>
          <a:off x="1816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8" name="楕円 117"/>
        <xdr:cNvSpPr/>
      </xdr:nvSpPr>
      <xdr:spPr>
        <a:xfrm>
          <a:off x="10426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134002</xdr:rowOff>
    </xdr:from>
    <xdr:ext cx="469744" cy="259045"/>
    <xdr:sp macro="" textlink="">
      <xdr:nvSpPr>
        <xdr:cNvPr id="119" name="【図書館】&#10;一人当たり面積該当値テキスト"/>
        <xdr:cNvSpPr txBox="1"/>
      </xdr:nvSpPr>
      <xdr:spPr>
        <a:xfrm>
          <a:off x="105156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122555</xdr:rowOff>
    </xdr:from>
    <xdr:to>
      <xdr:col>50</xdr:col>
      <xdr:colOff>165100</xdr:colOff>
      <xdr:row>38</xdr:row>
      <xdr:rowOff>52705</xdr:rowOff>
    </xdr:to>
    <xdr:sp macro="" textlink="">
      <xdr:nvSpPr>
        <xdr:cNvPr id="120" name="楕円 119"/>
        <xdr:cNvSpPr/>
      </xdr:nvSpPr>
      <xdr:spPr>
        <a:xfrm>
          <a:off x="958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161925</xdr:rowOff>
    </xdr:from>
    <xdr:to>
      <xdr:col>55</xdr:col>
      <xdr:colOff>0</xdr:colOff>
      <xdr:row>38</xdr:row>
      <xdr:rowOff>1905</xdr:rowOff>
    </xdr:to>
    <xdr:cxnSp macro="">
      <xdr:nvCxnSpPr>
        <xdr:cNvPr id="121" name="直線コネクタ 120"/>
        <xdr:cNvCxnSpPr/>
      </xdr:nvCxnSpPr>
      <xdr:spPr>
        <a:xfrm flipV="1">
          <a:off x="9639300" y="65055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133985</xdr:rowOff>
    </xdr:from>
    <xdr:to>
      <xdr:col>46</xdr:col>
      <xdr:colOff>38100</xdr:colOff>
      <xdr:row>38</xdr:row>
      <xdr:rowOff>64135</xdr:rowOff>
    </xdr:to>
    <xdr:sp macro="" textlink="">
      <xdr:nvSpPr>
        <xdr:cNvPr id="122" name="楕円 121"/>
        <xdr:cNvSpPr/>
      </xdr:nvSpPr>
      <xdr:spPr>
        <a:xfrm>
          <a:off x="8699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xdr:rowOff>
    </xdr:from>
    <xdr:to>
      <xdr:col>50</xdr:col>
      <xdr:colOff>114300</xdr:colOff>
      <xdr:row>38</xdr:row>
      <xdr:rowOff>13335</xdr:rowOff>
    </xdr:to>
    <xdr:cxnSp macro="">
      <xdr:nvCxnSpPr>
        <xdr:cNvPr id="123" name="直線コネクタ 122"/>
        <xdr:cNvCxnSpPr/>
      </xdr:nvCxnSpPr>
      <xdr:spPr>
        <a:xfrm flipV="1">
          <a:off x="8750300" y="65170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145415</xdr:rowOff>
    </xdr:from>
    <xdr:to>
      <xdr:col>41</xdr:col>
      <xdr:colOff>101600</xdr:colOff>
      <xdr:row>38</xdr:row>
      <xdr:rowOff>75565</xdr:rowOff>
    </xdr:to>
    <xdr:sp macro="" textlink="">
      <xdr:nvSpPr>
        <xdr:cNvPr id="124" name="楕円 123"/>
        <xdr:cNvSpPr/>
      </xdr:nvSpPr>
      <xdr:spPr>
        <a:xfrm>
          <a:off x="781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xdr:rowOff>
    </xdr:from>
    <xdr:to>
      <xdr:col>45</xdr:col>
      <xdr:colOff>177800</xdr:colOff>
      <xdr:row>38</xdr:row>
      <xdr:rowOff>24765</xdr:rowOff>
    </xdr:to>
    <xdr:cxnSp macro="">
      <xdr:nvCxnSpPr>
        <xdr:cNvPr id="125" name="直線コネクタ 124"/>
        <xdr:cNvCxnSpPr/>
      </xdr:nvCxnSpPr>
      <xdr:spPr>
        <a:xfrm flipV="1">
          <a:off x="7861300" y="6528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69232</xdr:rowOff>
    </xdr:from>
    <xdr:ext cx="469744" cy="259045"/>
    <xdr:sp macro="" textlink="">
      <xdr:nvSpPr>
        <xdr:cNvPr id="129" name="n_1mainValue【図書館】&#10;一人当たり面積"/>
        <xdr:cNvSpPr txBox="1"/>
      </xdr:nvSpPr>
      <xdr:spPr>
        <a:xfrm>
          <a:off x="93917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80662</xdr:rowOff>
    </xdr:from>
    <xdr:ext cx="469744" cy="259045"/>
    <xdr:sp macro="" textlink="">
      <xdr:nvSpPr>
        <xdr:cNvPr id="130" name="n_2mainValue【図書館】&#10;一人当たり面積"/>
        <xdr:cNvSpPr txBox="1"/>
      </xdr:nvSpPr>
      <xdr:spPr>
        <a:xfrm>
          <a:off x="85154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92092</xdr:rowOff>
    </xdr:from>
    <xdr:ext cx="469744" cy="259045"/>
    <xdr:sp macro="" textlink="">
      <xdr:nvSpPr>
        <xdr:cNvPr id="131" name="n_3mainValue【図書館】&#10;一人当たり面積"/>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1" name="楕円 170"/>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2"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73" name="楕円 172"/>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99060</xdr:rowOff>
    </xdr:to>
    <xdr:cxnSp macro="">
      <xdr:nvCxnSpPr>
        <xdr:cNvPr id="174" name="直線コネクタ 173"/>
        <xdr:cNvCxnSpPr/>
      </xdr:nvCxnSpPr>
      <xdr:spPr>
        <a:xfrm flipV="1">
          <a:off x="3797300" y="101727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75" name="楕円 174"/>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59</xdr:row>
      <xdr:rowOff>140970</xdr:rowOff>
    </xdr:to>
    <xdr:cxnSp macro="">
      <xdr:nvCxnSpPr>
        <xdr:cNvPr id="176" name="直線コネクタ 175"/>
        <xdr:cNvCxnSpPr/>
      </xdr:nvCxnSpPr>
      <xdr:spPr>
        <a:xfrm flipV="1">
          <a:off x="2908300" y="1021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77" name="楕円 176"/>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11430</xdr:rowOff>
    </xdr:to>
    <xdr:cxnSp macro="">
      <xdr:nvCxnSpPr>
        <xdr:cNvPr id="178" name="直線コネクタ 177"/>
        <xdr:cNvCxnSpPr/>
      </xdr:nvCxnSpPr>
      <xdr:spPr>
        <a:xfrm flipV="1">
          <a:off x="2019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182" name="n_1mainValue【体育館・プール】&#10;有形固定資産減価償却率"/>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83" name="n_2mainValue【体育館・プー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84" name="n_3main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80873</xdr:rowOff>
    </xdr:from>
    <xdr:to>
      <xdr:col>55</xdr:col>
      <xdr:colOff>50800</xdr:colOff>
      <xdr:row>64</xdr:row>
      <xdr:rowOff>11023</xdr:rowOff>
    </xdr:to>
    <xdr:sp macro="" textlink="">
      <xdr:nvSpPr>
        <xdr:cNvPr id="221" name="楕円 220"/>
        <xdr:cNvSpPr/>
      </xdr:nvSpPr>
      <xdr:spPr>
        <a:xfrm>
          <a:off x="104267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167250</xdr:rowOff>
    </xdr:from>
    <xdr:ext cx="469744" cy="259045"/>
    <xdr:sp macro="" textlink="">
      <xdr:nvSpPr>
        <xdr:cNvPr id="222" name="【体育館・プール】&#10;一人当たり面積該当値テキスト"/>
        <xdr:cNvSpPr txBox="1"/>
      </xdr:nvSpPr>
      <xdr:spPr>
        <a:xfrm>
          <a:off x="10515600" y="107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81788</xdr:rowOff>
    </xdr:from>
    <xdr:to>
      <xdr:col>50</xdr:col>
      <xdr:colOff>165100</xdr:colOff>
      <xdr:row>64</xdr:row>
      <xdr:rowOff>11938</xdr:rowOff>
    </xdr:to>
    <xdr:sp macro="" textlink="">
      <xdr:nvSpPr>
        <xdr:cNvPr id="223" name="楕円 222"/>
        <xdr:cNvSpPr/>
      </xdr:nvSpPr>
      <xdr:spPr>
        <a:xfrm>
          <a:off x="9588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131673</xdr:rowOff>
    </xdr:from>
    <xdr:to>
      <xdr:col>55</xdr:col>
      <xdr:colOff>0</xdr:colOff>
      <xdr:row>63</xdr:row>
      <xdr:rowOff>132588</xdr:rowOff>
    </xdr:to>
    <xdr:cxnSp macro="">
      <xdr:nvCxnSpPr>
        <xdr:cNvPr id="224" name="直線コネクタ 223"/>
        <xdr:cNvCxnSpPr/>
      </xdr:nvCxnSpPr>
      <xdr:spPr>
        <a:xfrm flipV="1">
          <a:off x="9639300" y="109330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82703</xdr:rowOff>
    </xdr:from>
    <xdr:to>
      <xdr:col>46</xdr:col>
      <xdr:colOff>38100</xdr:colOff>
      <xdr:row>64</xdr:row>
      <xdr:rowOff>12853</xdr:rowOff>
    </xdr:to>
    <xdr:sp macro="" textlink="">
      <xdr:nvSpPr>
        <xdr:cNvPr id="225" name="楕円 224"/>
        <xdr:cNvSpPr/>
      </xdr:nvSpPr>
      <xdr:spPr>
        <a:xfrm>
          <a:off x="8699500" y="10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132588</xdr:rowOff>
    </xdr:from>
    <xdr:to>
      <xdr:col>50</xdr:col>
      <xdr:colOff>114300</xdr:colOff>
      <xdr:row>63</xdr:row>
      <xdr:rowOff>133503</xdr:rowOff>
    </xdr:to>
    <xdr:cxnSp macro="">
      <xdr:nvCxnSpPr>
        <xdr:cNvPr id="226" name="直線コネクタ 225"/>
        <xdr:cNvCxnSpPr/>
      </xdr:nvCxnSpPr>
      <xdr:spPr>
        <a:xfrm flipV="1">
          <a:off x="8750300" y="109339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83617</xdr:rowOff>
    </xdr:from>
    <xdr:to>
      <xdr:col>41</xdr:col>
      <xdr:colOff>101600</xdr:colOff>
      <xdr:row>64</xdr:row>
      <xdr:rowOff>13767</xdr:rowOff>
    </xdr:to>
    <xdr:sp macro="" textlink="">
      <xdr:nvSpPr>
        <xdr:cNvPr id="227" name="楕円 226"/>
        <xdr:cNvSpPr/>
      </xdr:nvSpPr>
      <xdr:spPr>
        <a:xfrm>
          <a:off x="7810500" y="108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133503</xdr:rowOff>
    </xdr:from>
    <xdr:to>
      <xdr:col>45</xdr:col>
      <xdr:colOff>177800</xdr:colOff>
      <xdr:row>63</xdr:row>
      <xdr:rowOff>134417</xdr:rowOff>
    </xdr:to>
    <xdr:cxnSp macro="">
      <xdr:nvCxnSpPr>
        <xdr:cNvPr id="228" name="直線コネクタ 227"/>
        <xdr:cNvCxnSpPr/>
      </xdr:nvCxnSpPr>
      <xdr:spPr>
        <a:xfrm flipV="1">
          <a:off x="7861300" y="109348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3065</xdr:rowOff>
    </xdr:from>
    <xdr:ext cx="469744" cy="259045"/>
    <xdr:sp macro="" textlink="">
      <xdr:nvSpPr>
        <xdr:cNvPr id="232" name="n_1mainValue【体育館・プール】&#10;一人当たり面積"/>
        <xdr:cNvSpPr txBox="1"/>
      </xdr:nvSpPr>
      <xdr:spPr>
        <a:xfrm>
          <a:off x="93917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3980</xdr:rowOff>
    </xdr:from>
    <xdr:ext cx="469744" cy="259045"/>
    <xdr:sp macro="" textlink="">
      <xdr:nvSpPr>
        <xdr:cNvPr id="233" name="n_2mainValue【体育館・プール】&#10;一人当たり面積"/>
        <xdr:cNvSpPr txBox="1"/>
      </xdr:nvSpPr>
      <xdr:spPr>
        <a:xfrm>
          <a:off x="8515427" y="109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4894</xdr:rowOff>
    </xdr:from>
    <xdr:ext cx="469744" cy="259045"/>
    <xdr:sp macro="" textlink="">
      <xdr:nvSpPr>
        <xdr:cNvPr id="234" name="n_3mainValue【体育館・プール】&#10;一人当たり面積"/>
        <xdr:cNvSpPr txBox="1"/>
      </xdr:nvSpPr>
      <xdr:spPr>
        <a:xfrm>
          <a:off x="7626427" y="1097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274" name="楕円 273"/>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275" name="【福祉施設】&#10;有形固定資産減価償却率該当値テキスト"/>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276" name="楕円 275"/>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80</xdr:row>
      <xdr:rowOff>165736</xdr:rowOff>
    </xdr:to>
    <xdr:cxnSp macro="">
      <xdr:nvCxnSpPr>
        <xdr:cNvPr id="277" name="直線コネクタ 276"/>
        <xdr:cNvCxnSpPr/>
      </xdr:nvCxnSpPr>
      <xdr:spPr>
        <a:xfrm flipV="1">
          <a:off x="3797300" y="138360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78" name="楕円 277"/>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40005</xdr:rowOff>
    </xdr:to>
    <xdr:cxnSp macro="">
      <xdr:nvCxnSpPr>
        <xdr:cNvPr id="279" name="直線コネクタ 278"/>
        <xdr:cNvCxnSpPr/>
      </xdr:nvCxnSpPr>
      <xdr:spPr>
        <a:xfrm flipV="1">
          <a:off x="2908300" y="138817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80" name="楕円 279"/>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85725</xdr:rowOff>
    </xdr:to>
    <xdr:cxnSp macro="">
      <xdr:nvCxnSpPr>
        <xdr:cNvPr id="281" name="直線コネクタ 280"/>
        <xdr:cNvCxnSpPr/>
      </xdr:nvCxnSpPr>
      <xdr:spPr>
        <a:xfrm flipV="1">
          <a:off x="2019300" y="1392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285" name="n_1mainValue【福祉施設】&#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286" name="n_2mainValue【福祉施設】&#10;有形固定資産減価償却率"/>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87" name="n_3mainValue【福祉施設】&#10;有形固定資産減価償却率"/>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156211</xdr:rowOff>
    </xdr:from>
    <xdr:to>
      <xdr:col>55</xdr:col>
      <xdr:colOff>50800</xdr:colOff>
      <xdr:row>86</xdr:row>
      <xdr:rowOff>86361</xdr:rowOff>
    </xdr:to>
    <xdr:sp macro="" textlink="">
      <xdr:nvSpPr>
        <xdr:cNvPr id="326" name="楕円 325"/>
        <xdr:cNvSpPr/>
      </xdr:nvSpPr>
      <xdr:spPr>
        <a:xfrm>
          <a:off x="104267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71138</xdr:rowOff>
    </xdr:from>
    <xdr:ext cx="469744" cy="259045"/>
    <xdr:sp macro="" textlink="">
      <xdr:nvSpPr>
        <xdr:cNvPr id="327" name="【福祉施設】&#10;一人当たり面積該当値テキスト"/>
        <xdr:cNvSpPr txBox="1"/>
      </xdr:nvSpPr>
      <xdr:spPr>
        <a:xfrm>
          <a:off x="10515600"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157480</xdr:rowOff>
    </xdr:from>
    <xdr:to>
      <xdr:col>50</xdr:col>
      <xdr:colOff>165100</xdr:colOff>
      <xdr:row>86</xdr:row>
      <xdr:rowOff>87630</xdr:rowOff>
    </xdr:to>
    <xdr:sp macro="" textlink="">
      <xdr:nvSpPr>
        <xdr:cNvPr id="328" name="楕円 327"/>
        <xdr:cNvSpPr/>
      </xdr:nvSpPr>
      <xdr:spPr>
        <a:xfrm>
          <a:off x="9588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35561</xdr:rowOff>
    </xdr:from>
    <xdr:to>
      <xdr:col>55</xdr:col>
      <xdr:colOff>0</xdr:colOff>
      <xdr:row>86</xdr:row>
      <xdr:rowOff>36830</xdr:rowOff>
    </xdr:to>
    <xdr:cxnSp macro="">
      <xdr:nvCxnSpPr>
        <xdr:cNvPr id="329" name="直線コネクタ 328"/>
        <xdr:cNvCxnSpPr/>
      </xdr:nvCxnSpPr>
      <xdr:spPr>
        <a:xfrm flipV="1">
          <a:off x="9639300" y="147802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30" name="楕円 329"/>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36830</xdr:rowOff>
    </xdr:from>
    <xdr:to>
      <xdr:col>50</xdr:col>
      <xdr:colOff>114300</xdr:colOff>
      <xdr:row>86</xdr:row>
      <xdr:rowOff>38100</xdr:rowOff>
    </xdr:to>
    <xdr:cxnSp macro="">
      <xdr:nvCxnSpPr>
        <xdr:cNvPr id="331" name="直線コネクタ 330"/>
        <xdr:cNvCxnSpPr/>
      </xdr:nvCxnSpPr>
      <xdr:spPr>
        <a:xfrm flipV="1">
          <a:off x="8750300" y="1478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161289</xdr:rowOff>
    </xdr:from>
    <xdr:to>
      <xdr:col>41</xdr:col>
      <xdr:colOff>101600</xdr:colOff>
      <xdr:row>86</xdr:row>
      <xdr:rowOff>91439</xdr:rowOff>
    </xdr:to>
    <xdr:sp macro="" textlink="">
      <xdr:nvSpPr>
        <xdr:cNvPr id="332" name="楕円 331"/>
        <xdr:cNvSpPr/>
      </xdr:nvSpPr>
      <xdr:spPr>
        <a:xfrm>
          <a:off x="7810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40639</xdr:rowOff>
    </xdr:to>
    <xdr:cxnSp macro="">
      <xdr:nvCxnSpPr>
        <xdr:cNvPr id="333" name="直線コネクタ 332"/>
        <xdr:cNvCxnSpPr/>
      </xdr:nvCxnSpPr>
      <xdr:spPr>
        <a:xfrm flipV="1">
          <a:off x="7861300" y="14782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78757</xdr:rowOff>
    </xdr:from>
    <xdr:ext cx="469744" cy="259045"/>
    <xdr:sp macro="" textlink="">
      <xdr:nvSpPr>
        <xdr:cNvPr id="337" name="n_1mainValue【福祉施設】&#10;一人当たり面積"/>
        <xdr:cNvSpPr txBox="1"/>
      </xdr:nvSpPr>
      <xdr:spPr>
        <a:xfrm>
          <a:off x="93917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38"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82566</xdr:rowOff>
    </xdr:from>
    <xdr:ext cx="469744" cy="259045"/>
    <xdr:sp macro="" textlink="">
      <xdr:nvSpPr>
        <xdr:cNvPr id="339" name="n_3mainValue【福祉施設】&#10;一人当たり面積"/>
        <xdr:cNvSpPr txBox="1"/>
      </xdr:nvSpPr>
      <xdr:spPr>
        <a:xfrm>
          <a:off x="7626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118111</xdr:rowOff>
    </xdr:from>
    <xdr:to>
      <xdr:col>24</xdr:col>
      <xdr:colOff>114300</xdr:colOff>
      <xdr:row>105</xdr:row>
      <xdr:rowOff>48261</xdr:rowOff>
    </xdr:to>
    <xdr:sp macro="" textlink="">
      <xdr:nvSpPr>
        <xdr:cNvPr id="378" name="楕円 377"/>
        <xdr:cNvSpPr/>
      </xdr:nvSpPr>
      <xdr:spPr>
        <a:xfrm>
          <a:off x="45847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140988</xdr:rowOff>
    </xdr:from>
    <xdr:ext cx="405111" cy="259045"/>
    <xdr:sp macro="" textlink="">
      <xdr:nvSpPr>
        <xdr:cNvPr id="379" name="【市民会館】&#10;有形固定資産減価償却率該当値テキスト"/>
        <xdr:cNvSpPr txBox="1"/>
      </xdr:nvSpPr>
      <xdr:spPr>
        <a:xfrm>
          <a:off x="4673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80" name="楕円 379"/>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168911</xdr:rowOff>
    </xdr:from>
    <xdr:to>
      <xdr:col>24</xdr:col>
      <xdr:colOff>63500</xdr:colOff>
      <xdr:row>105</xdr:row>
      <xdr:rowOff>22861</xdr:rowOff>
    </xdr:to>
    <xdr:cxnSp macro="">
      <xdr:nvCxnSpPr>
        <xdr:cNvPr id="381" name="直線コネクタ 380"/>
        <xdr:cNvCxnSpPr/>
      </xdr:nvCxnSpPr>
      <xdr:spPr>
        <a:xfrm flipV="1">
          <a:off x="3797300" y="179997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168911</xdr:rowOff>
    </xdr:from>
    <xdr:to>
      <xdr:col>15</xdr:col>
      <xdr:colOff>101600</xdr:colOff>
      <xdr:row>105</xdr:row>
      <xdr:rowOff>99061</xdr:rowOff>
    </xdr:to>
    <xdr:sp macro="" textlink="">
      <xdr:nvSpPr>
        <xdr:cNvPr id="382" name="楕円 381"/>
        <xdr:cNvSpPr/>
      </xdr:nvSpPr>
      <xdr:spPr>
        <a:xfrm>
          <a:off x="2857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48261</xdr:rowOff>
    </xdr:to>
    <xdr:cxnSp macro="">
      <xdr:nvCxnSpPr>
        <xdr:cNvPr id="383" name="直線コネクタ 382"/>
        <xdr:cNvCxnSpPr/>
      </xdr:nvCxnSpPr>
      <xdr:spPr>
        <a:xfrm flipV="1">
          <a:off x="2908300" y="18025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4" name="楕円 383"/>
        <xdr:cNvSpPr/>
      </xdr:nvSpPr>
      <xdr:spPr>
        <a:xfrm>
          <a:off x="196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48261</xdr:rowOff>
    </xdr:from>
    <xdr:to>
      <xdr:col>15</xdr:col>
      <xdr:colOff>50800</xdr:colOff>
      <xdr:row>105</xdr:row>
      <xdr:rowOff>72389</xdr:rowOff>
    </xdr:to>
    <xdr:cxnSp macro="">
      <xdr:nvCxnSpPr>
        <xdr:cNvPr id="385" name="直線コネクタ 384"/>
        <xdr:cNvCxnSpPr/>
      </xdr:nvCxnSpPr>
      <xdr:spPr>
        <a:xfrm flipV="1">
          <a:off x="2019300" y="180505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90188</xdr:rowOff>
    </xdr:from>
    <xdr:ext cx="405111" cy="259045"/>
    <xdr:sp macro="" textlink="">
      <xdr:nvSpPr>
        <xdr:cNvPr id="389" name="n_1mainValue【市民会館】&#10;有形固定資産減価償却率"/>
        <xdr:cNvSpPr txBox="1"/>
      </xdr:nvSpPr>
      <xdr:spPr>
        <a:xfrm>
          <a:off x="3582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115588</xdr:rowOff>
    </xdr:from>
    <xdr:ext cx="405111" cy="259045"/>
    <xdr:sp macro="" textlink="">
      <xdr:nvSpPr>
        <xdr:cNvPr id="390" name="n_2mainValue【市民会館】&#10;有形固定資産減価償却率"/>
        <xdr:cNvSpPr txBox="1"/>
      </xdr:nvSpPr>
      <xdr:spPr>
        <a:xfrm>
          <a:off x="2705744" y="1777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1" name="n_3main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84455</xdr:rowOff>
    </xdr:from>
    <xdr:to>
      <xdr:col>55</xdr:col>
      <xdr:colOff>50800</xdr:colOff>
      <xdr:row>106</xdr:row>
      <xdr:rowOff>14605</xdr:rowOff>
    </xdr:to>
    <xdr:sp macro="" textlink="">
      <xdr:nvSpPr>
        <xdr:cNvPr id="430" name="楕円 429"/>
        <xdr:cNvSpPr/>
      </xdr:nvSpPr>
      <xdr:spPr>
        <a:xfrm>
          <a:off x="10426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107332</xdr:rowOff>
    </xdr:from>
    <xdr:ext cx="469744" cy="259045"/>
    <xdr:sp macro="" textlink="">
      <xdr:nvSpPr>
        <xdr:cNvPr id="431" name="【市民会館】&#10;一人当たり面積該当値テキスト"/>
        <xdr:cNvSpPr txBox="1"/>
      </xdr:nvSpPr>
      <xdr:spPr>
        <a:xfrm>
          <a:off x="10515600" y="179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32" name="楕円 431"/>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135255</xdr:rowOff>
    </xdr:from>
    <xdr:to>
      <xdr:col>55</xdr:col>
      <xdr:colOff>0</xdr:colOff>
      <xdr:row>105</xdr:row>
      <xdr:rowOff>144780</xdr:rowOff>
    </xdr:to>
    <xdr:cxnSp macro="">
      <xdr:nvCxnSpPr>
        <xdr:cNvPr id="433" name="直線コネクタ 432"/>
        <xdr:cNvCxnSpPr/>
      </xdr:nvCxnSpPr>
      <xdr:spPr>
        <a:xfrm flipV="1">
          <a:off x="9639300" y="18137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34" name="楕円 43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156211</xdr:rowOff>
    </xdr:to>
    <xdr:cxnSp macro="">
      <xdr:nvCxnSpPr>
        <xdr:cNvPr id="435" name="直線コネクタ 434"/>
        <xdr:cNvCxnSpPr/>
      </xdr:nvCxnSpPr>
      <xdr:spPr>
        <a:xfrm flipV="1">
          <a:off x="8750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36" name="楕円 435"/>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167639</xdr:rowOff>
    </xdr:to>
    <xdr:cxnSp macro="">
      <xdr:nvCxnSpPr>
        <xdr:cNvPr id="437" name="直線コネクタ 436"/>
        <xdr:cNvCxnSpPr/>
      </xdr:nvCxnSpPr>
      <xdr:spPr>
        <a:xfrm flipV="1">
          <a:off x="7861300" y="1815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40657</xdr:rowOff>
    </xdr:from>
    <xdr:ext cx="469744" cy="259045"/>
    <xdr:sp macro="" textlink="">
      <xdr:nvSpPr>
        <xdr:cNvPr id="441" name="n_1mainValue【市民会館】&#10;一人当たり面積"/>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42"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63516</xdr:rowOff>
    </xdr:from>
    <xdr:ext cx="469744" cy="259045"/>
    <xdr:sp macro="" textlink="">
      <xdr:nvSpPr>
        <xdr:cNvPr id="443" name="n_3mainValue【市民会館】&#10;一人当たり面積"/>
        <xdr:cNvSpPr txBox="1"/>
      </xdr:nvSpPr>
      <xdr:spPr>
        <a:xfrm>
          <a:off x="7626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58057</xdr:rowOff>
    </xdr:from>
    <xdr:to>
      <xdr:col>85</xdr:col>
      <xdr:colOff>177800</xdr:colOff>
      <xdr:row>34</xdr:row>
      <xdr:rowOff>159657</xdr:rowOff>
    </xdr:to>
    <xdr:sp macro="" textlink="">
      <xdr:nvSpPr>
        <xdr:cNvPr id="484" name="楕円 483"/>
        <xdr:cNvSpPr/>
      </xdr:nvSpPr>
      <xdr:spPr>
        <a:xfrm>
          <a:off x="16268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80934</xdr:rowOff>
    </xdr:from>
    <xdr:ext cx="405111" cy="259045"/>
    <xdr:sp macro="" textlink="">
      <xdr:nvSpPr>
        <xdr:cNvPr id="485" name="【一般廃棄物処理施設】&#10;有形固定資産減価償却率該当値テキスト"/>
        <xdr:cNvSpPr txBox="1"/>
      </xdr:nvSpPr>
      <xdr:spPr>
        <a:xfrm>
          <a:off x="16357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74386</xdr:rowOff>
    </xdr:from>
    <xdr:to>
      <xdr:col>81</xdr:col>
      <xdr:colOff>101600</xdr:colOff>
      <xdr:row>35</xdr:row>
      <xdr:rowOff>4536</xdr:rowOff>
    </xdr:to>
    <xdr:sp macro="" textlink="">
      <xdr:nvSpPr>
        <xdr:cNvPr id="486" name="楕円 485"/>
        <xdr:cNvSpPr/>
      </xdr:nvSpPr>
      <xdr:spPr>
        <a:xfrm>
          <a:off x="15430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108857</xdr:rowOff>
    </xdr:from>
    <xdr:to>
      <xdr:col>85</xdr:col>
      <xdr:colOff>127000</xdr:colOff>
      <xdr:row>34</xdr:row>
      <xdr:rowOff>125186</xdr:rowOff>
    </xdr:to>
    <xdr:cxnSp macro="">
      <xdr:nvCxnSpPr>
        <xdr:cNvPr id="487" name="直線コネクタ 486"/>
        <xdr:cNvCxnSpPr/>
      </xdr:nvCxnSpPr>
      <xdr:spPr>
        <a:xfrm flipV="1">
          <a:off x="15481300" y="5938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89081</xdr:rowOff>
    </xdr:from>
    <xdr:to>
      <xdr:col>76</xdr:col>
      <xdr:colOff>165100</xdr:colOff>
      <xdr:row>35</xdr:row>
      <xdr:rowOff>19231</xdr:rowOff>
    </xdr:to>
    <xdr:sp macro="" textlink="">
      <xdr:nvSpPr>
        <xdr:cNvPr id="488" name="楕円 487"/>
        <xdr:cNvSpPr/>
      </xdr:nvSpPr>
      <xdr:spPr>
        <a:xfrm>
          <a:off x="14541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34</xdr:row>
      <xdr:rowOff>139881</xdr:rowOff>
    </xdr:to>
    <xdr:cxnSp macro="">
      <xdr:nvCxnSpPr>
        <xdr:cNvPr id="489" name="直線コネクタ 488"/>
        <xdr:cNvCxnSpPr/>
      </xdr:nvCxnSpPr>
      <xdr:spPr>
        <a:xfrm flipV="1">
          <a:off x="14592300" y="59544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121739</xdr:rowOff>
    </xdr:from>
    <xdr:to>
      <xdr:col>72</xdr:col>
      <xdr:colOff>38100</xdr:colOff>
      <xdr:row>35</xdr:row>
      <xdr:rowOff>51889</xdr:rowOff>
    </xdr:to>
    <xdr:sp macro="" textlink="">
      <xdr:nvSpPr>
        <xdr:cNvPr id="490" name="楕円 489"/>
        <xdr:cNvSpPr/>
      </xdr:nvSpPr>
      <xdr:spPr>
        <a:xfrm>
          <a:off x="13652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139881</xdr:rowOff>
    </xdr:from>
    <xdr:to>
      <xdr:col>76</xdr:col>
      <xdr:colOff>114300</xdr:colOff>
      <xdr:row>35</xdr:row>
      <xdr:rowOff>1089</xdr:rowOff>
    </xdr:to>
    <xdr:cxnSp macro="">
      <xdr:nvCxnSpPr>
        <xdr:cNvPr id="491" name="直線コネクタ 490"/>
        <xdr:cNvCxnSpPr/>
      </xdr:nvCxnSpPr>
      <xdr:spPr>
        <a:xfrm flipV="1">
          <a:off x="13703300" y="59691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21063</xdr:rowOff>
    </xdr:from>
    <xdr:ext cx="405111" cy="259045"/>
    <xdr:sp macro="" textlink="">
      <xdr:nvSpPr>
        <xdr:cNvPr id="495" name="n_1mainValue【一般廃棄物処理施設】&#10;有形固定資産減価償却率"/>
        <xdr:cNvSpPr txBox="1"/>
      </xdr:nvSpPr>
      <xdr:spPr>
        <a:xfrm>
          <a:off x="15266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35758</xdr:rowOff>
    </xdr:from>
    <xdr:ext cx="405111" cy="259045"/>
    <xdr:sp macro="" textlink="">
      <xdr:nvSpPr>
        <xdr:cNvPr id="496" name="n_2mainValue【一般廃棄物処理施設】&#10;有形固定資産減価償却率"/>
        <xdr:cNvSpPr txBox="1"/>
      </xdr:nvSpPr>
      <xdr:spPr>
        <a:xfrm>
          <a:off x="14389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68416</xdr:rowOff>
    </xdr:from>
    <xdr:ext cx="405111" cy="259045"/>
    <xdr:sp macro="" textlink="">
      <xdr:nvSpPr>
        <xdr:cNvPr id="497" name="n_3mainValue【一般廃棄物処理施設】&#10;有形固定資産減価償却率"/>
        <xdr:cNvSpPr txBox="1"/>
      </xdr:nvSpPr>
      <xdr:spPr>
        <a:xfrm>
          <a:off x="13500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2732</xdr:rowOff>
    </xdr:from>
    <xdr:to>
      <xdr:col>116</xdr:col>
      <xdr:colOff>114300</xdr:colOff>
      <xdr:row>42</xdr:row>
      <xdr:rowOff>104332</xdr:rowOff>
    </xdr:to>
    <xdr:sp macro="" textlink="">
      <xdr:nvSpPr>
        <xdr:cNvPr id="538" name="楕円 537"/>
        <xdr:cNvSpPr/>
      </xdr:nvSpPr>
      <xdr:spPr>
        <a:xfrm>
          <a:off x="22110700" y="72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3390</xdr:rowOff>
    </xdr:from>
    <xdr:to>
      <xdr:col>112</xdr:col>
      <xdr:colOff>38100</xdr:colOff>
      <xdr:row>42</xdr:row>
      <xdr:rowOff>104990</xdr:rowOff>
    </xdr:to>
    <xdr:sp macro="" textlink="">
      <xdr:nvSpPr>
        <xdr:cNvPr id="540" name="楕円 539"/>
        <xdr:cNvSpPr/>
      </xdr:nvSpPr>
      <xdr:spPr>
        <a:xfrm>
          <a:off x="21272500" y="72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53532</xdr:rowOff>
    </xdr:from>
    <xdr:to>
      <xdr:col>116</xdr:col>
      <xdr:colOff>63500</xdr:colOff>
      <xdr:row>42</xdr:row>
      <xdr:rowOff>54190</xdr:rowOff>
    </xdr:to>
    <xdr:cxnSp macro="">
      <xdr:nvCxnSpPr>
        <xdr:cNvPr id="541" name="直線コネクタ 540"/>
        <xdr:cNvCxnSpPr/>
      </xdr:nvCxnSpPr>
      <xdr:spPr>
        <a:xfrm flipV="1">
          <a:off x="21323300" y="7254432"/>
          <a:ext cx="8382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4269</xdr:rowOff>
    </xdr:from>
    <xdr:to>
      <xdr:col>107</xdr:col>
      <xdr:colOff>101600</xdr:colOff>
      <xdr:row>42</xdr:row>
      <xdr:rowOff>105869</xdr:rowOff>
    </xdr:to>
    <xdr:sp macro="" textlink="">
      <xdr:nvSpPr>
        <xdr:cNvPr id="542" name="楕円 541"/>
        <xdr:cNvSpPr/>
      </xdr:nvSpPr>
      <xdr:spPr>
        <a:xfrm>
          <a:off x="20383500" y="72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54190</xdr:rowOff>
    </xdr:from>
    <xdr:to>
      <xdr:col>111</xdr:col>
      <xdr:colOff>177800</xdr:colOff>
      <xdr:row>42</xdr:row>
      <xdr:rowOff>55069</xdr:rowOff>
    </xdr:to>
    <xdr:cxnSp macro="">
      <xdr:nvCxnSpPr>
        <xdr:cNvPr id="543" name="直線コネクタ 542"/>
        <xdr:cNvCxnSpPr/>
      </xdr:nvCxnSpPr>
      <xdr:spPr>
        <a:xfrm flipV="1">
          <a:off x="20434300" y="7255090"/>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5097</xdr:rowOff>
    </xdr:from>
    <xdr:to>
      <xdr:col>102</xdr:col>
      <xdr:colOff>165100</xdr:colOff>
      <xdr:row>42</xdr:row>
      <xdr:rowOff>106697</xdr:rowOff>
    </xdr:to>
    <xdr:sp macro="" textlink="">
      <xdr:nvSpPr>
        <xdr:cNvPr id="544" name="楕円 543"/>
        <xdr:cNvSpPr/>
      </xdr:nvSpPr>
      <xdr:spPr>
        <a:xfrm>
          <a:off x="19494500" y="72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55069</xdr:rowOff>
    </xdr:from>
    <xdr:to>
      <xdr:col>107</xdr:col>
      <xdr:colOff>50800</xdr:colOff>
      <xdr:row>42</xdr:row>
      <xdr:rowOff>55897</xdr:rowOff>
    </xdr:to>
    <xdr:cxnSp macro="">
      <xdr:nvCxnSpPr>
        <xdr:cNvPr id="545" name="直線コネクタ 544"/>
        <xdr:cNvCxnSpPr/>
      </xdr:nvCxnSpPr>
      <xdr:spPr>
        <a:xfrm flipV="1">
          <a:off x="19545300" y="725596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96117</xdr:rowOff>
    </xdr:from>
    <xdr:ext cx="599010" cy="259045"/>
    <xdr:sp macro="" textlink="">
      <xdr:nvSpPr>
        <xdr:cNvPr id="549" name="n_1mainValue【一般廃棄物処理施設】&#10;一人当たり有形固定資産（償却資産）額"/>
        <xdr:cNvSpPr txBox="1"/>
      </xdr:nvSpPr>
      <xdr:spPr>
        <a:xfrm>
          <a:off x="21011095" y="729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122396</xdr:rowOff>
    </xdr:from>
    <xdr:ext cx="599010" cy="259045"/>
    <xdr:sp macro="" textlink="">
      <xdr:nvSpPr>
        <xdr:cNvPr id="550" name="n_2mainValue【一般廃棄物処理施設】&#10;一人当たり有形固定資産（償却資産）額"/>
        <xdr:cNvSpPr txBox="1"/>
      </xdr:nvSpPr>
      <xdr:spPr>
        <a:xfrm>
          <a:off x="20134795" y="69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123224</xdr:rowOff>
    </xdr:from>
    <xdr:ext cx="599010" cy="259045"/>
    <xdr:sp macro="" textlink="">
      <xdr:nvSpPr>
        <xdr:cNvPr id="551" name="n_3mainValue【一般廃棄物処理施設】&#10;一人当たり有形固定資産（償却資産）額"/>
        <xdr:cNvSpPr txBox="1"/>
      </xdr:nvSpPr>
      <xdr:spPr>
        <a:xfrm>
          <a:off x="19245795" y="698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3" name="直線コネクタ 59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5" name="直線コネクタ 59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7" name="直線コネクタ 59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9" name="フローチャート: 判断 59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0" name="フローチャート: 判断 59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1" name="フローチャート: 判断 60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2" name="フローチャート: 判断 6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85271</xdr:rowOff>
    </xdr:from>
    <xdr:to>
      <xdr:col>85</xdr:col>
      <xdr:colOff>177800</xdr:colOff>
      <xdr:row>83</xdr:row>
      <xdr:rowOff>15421</xdr:rowOff>
    </xdr:to>
    <xdr:sp macro="" textlink="">
      <xdr:nvSpPr>
        <xdr:cNvPr id="608" name="楕円 607"/>
        <xdr:cNvSpPr/>
      </xdr:nvSpPr>
      <xdr:spPr>
        <a:xfrm>
          <a:off x="16268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108148</xdr:rowOff>
    </xdr:from>
    <xdr:ext cx="405111" cy="259045"/>
    <xdr:sp macro="" textlink="">
      <xdr:nvSpPr>
        <xdr:cNvPr id="609" name="【消防施設】&#10;有形固定資産減価償却率該当値テキスト"/>
        <xdr:cNvSpPr txBox="1"/>
      </xdr:nvSpPr>
      <xdr:spPr>
        <a:xfrm>
          <a:off x="16357600" y="1399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91802</xdr:rowOff>
    </xdr:from>
    <xdr:to>
      <xdr:col>81</xdr:col>
      <xdr:colOff>101600</xdr:colOff>
      <xdr:row>83</xdr:row>
      <xdr:rowOff>21952</xdr:rowOff>
    </xdr:to>
    <xdr:sp macro="" textlink="">
      <xdr:nvSpPr>
        <xdr:cNvPr id="610" name="楕円 609"/>
        <xdr:cNvSpPr/>
      </xdr:nvSpPr>
      <xdr:spPr>
        <a:xfrm>
          <a:off x="15430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136071</xdr:rowOff>
    </xdr:from>
    <xdr:to>
      <xdr:col>85</xdr:col>
      <xdr:colOff>127000</xdr:colOff>
      <xdr:row>82</xdr:row>
      <xdr:rowOff>142602</xdr:rowOff>
    </xdr:to>
    <xdr:cxnSp macro="">
      <xdr:nvCxnSpPr>
        <xdr:cNvPr id="611" name="直線コネクタ 610"/>
        <xdr:cNvCxnSpPr/>
      </xdr:nvCxnSpPr>
      <xdr:spPr>
        <a:xfrm flipV="1">
          <a:off x="15481300" y="141949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612" name="楕円 611"/>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83</xdr:row>
      <xdr:rowOff>10342</xdr:rowOff>
    </xdr:to>
    <xdr:cxnSp macro="">
      <xdr:nvCxnSpPr>
        <xdr:cNvPr id="613" name="直線コネクタ 612"/>
        <xdr:cNvCxnSpPr/>
      </xdr:nvCxnSpPr>
      <xdr:spPr>
        <a:xfrm flipV="1">
          <a:off x="14592300" y="142015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49349</xdr:rowOff>
    </xdr:from>
    <xdr:to>
      <xdr:col>72</xdr:col>
      <xdr:colOff>38100</xdr:colOff>
      <xdr:row>83</xdr:row>
      <xdr:rowOff>150949</xdr:rowOff>
    </xdr:to>
    <xdr:sp macro="" textlink="">
      <xdr:nvSpPr>
        <xdr:cNvPr id="614" name="楕円 613"/>
        <xdr:cNvSpPr/>
      </xdr:nvSpPr>
      <xdr:spPr>
        <a:xfrm>
          <a:off x="13652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10342</xdr:rowOff>
    </xdr:from>
    <xdr:to>
      <xdr:col>76</xdr:col>
      <xdr:colOff>114300</xdr:colOff>
      <xdr:row>83</xdr:row>
      <xdr:rowOff>100149</xdr:rowOff>
    </xdr:to>
    <xdr:cxnSp macro="">
      <xdr:nvCxnSpPr>
        <xdr:cNvPr id="615" name="直線コネクタ 614"/>
        <xdr:cNvCxnSpPr/>
      </xdr:nvCxnSpPr>
      <xdr:spPr>
        <a:xfrm flipV="1">
          <a:off x="13703300" y="1424069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18"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13079</xdr:rowOff>
    </xdr:from>
    <xdr:ext cx="405111" cy="259045"/>
    <xdr:sp macro="" textlink="">
      <xdr:nvSpPr>
        <xdr:cNvPr id="619" name="n_1mainValue【消防施設】&#10;有形固定資産減価償却率"/>
        <xdr:cNvSpPr txBox="1"/>
      </xdr:nvSpPr>
      <xdr:spPr>
        <a:xfrm>
          <a:off x="15266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52269</xdr:rowOff>
    </xdr:from>
    <xdr:ext cx="405111" cy="259045"/>
    <xdr:sp macro="" textlink="">
      <xdr:nvSpPr>
        <xdr:cNvPr id="620" name="n_2mainValue【消防施設】&#10;有形固定資産減価償却率"/>
        <xdr:cNvSpPr txBox="1"/>
      </xdr:nvSpPr>
      <xdr:spPr>
        <a:xfrm>
          <a:off x="14389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142076</xdr:rowOff>
    </xdr:from>
    <xdr:ext cx="405111" cy="259045"/>
    <xdr:sp macro="" textlink="">
      <xdr:nvSpPr>
        <xdr:cNvPr id="621" name="n_3mainValue【消防施設】&#10;有形固定資産減価償却率"/>
        <xdr:cNvSpPr txBox="1"/>
      </xdr:nvSpPr>
      <xdr:spPr>
        <a:xfrm>
          <a:off x="13500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3" name="直線コネクタ 64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5" name="直線コネクタ 64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7" name="直線コネクタ 64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9" name="フローチャート: 判断 64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0" name="フローチャート: 判断 64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1" name="フローチャート: 判断 65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2" name="フローチャート: 判断 6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66396</xdr:rowOff>
    </xdr:from>
    <xdr:to>
      <xdr:col>116</xdr:col>
      <xdr:colOff>114300</xdr:colOff>
      <xdr:row>85</xdr:row>
      <xdr:rowOff>167996</xdr:rowOff>
    </xdr:to>
    <xdr:sp macro="" textlink="">
      <xdr:nvSpPr>
        <xdr:cNvPr id="658" name="楕円 657"/>
        <xdr:cNvSpPr/>
      </xdr:nvSpPr>
      <xdr:spPr>
        <a:xfrm>
          <a:off x="221107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59"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70053</xdr:rowOff>
    </xdr:from>
    <xdr:to>
      <xdr:col>112</xdr:col>
      <xdr:colOff>38100</xdr:colOff>
      <xdr:row>86</xdr:row>
      <xdr:rowOff>203</xdr:rowOff>
    </xdr:to>
    <xdr:sp macro="" textlink="">
      <xdr:nvSpPr>
        <xdr:cNvPr id="660" name="楕円 659"/>
        <xdr:cNvSpPr/>
      </xdr:nvSpPr>
      <xdr:spPr>
        <a:xfrm>
          <a:off x="21272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117196</xdr:rowOff>
    </xdr:from>
    <xdr:to>
      <xdr:col>116</xdr:col>
      <xdr:colOff>63500</xdr:colOff>
      <xdr:row>85</xdr:row>
      <xdr:rowOff>120853</xdr:rowOff>
    </xdr:to>
    <xdr:cxnSp macro="">
      <xdr:nvCxnSpPr>
        <xdr:cNvPr id="661" name="直線コネクタ 660"/>
        <xdr:cNvCxnSpPr/>
      </xdr:nvCxnSpPr>
      <xdr:spPr>
        <a:xfrm flipV="1">
          <a:off x="21323300" y="1469044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662" name="楕円 661"/>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120853</xdr:rowOff>
    </xdr:from>
    <xdr:to>
      <xdr:col>111</xdr:col>
      <xdr:colOff>177800</xdr:colOff>
      <xdr:row>85</xdr:row>
      <xdr:rowOff>122682</xdr:rowOff>
    </xdr:to>
    <xdr:cxnSp macro="">
      <xdr:nvCxnSpPr>
        <xdr:cNvPr id="663" name="直線コネクタ 662"/>
        <xdr:cNvCxnSpPr/>
      </xdr:nvCxnSpPr>
      <xdr:spPr>
        <a:xfrm flipV="1">
          <a:off x="20434300" y="14694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74625</xdr:rowOff>
    </xdr:from>
    <xdr:to>
      <xdr:col>102</xdr:col>
      <xdr:colOff>165100</xdr:colOff>
      <xdr:row>86</xdr:row>
      <xdr:rowOff>4775</xdr:rowOff>
    </xdr:to>
    <xdr:sp macro="" textlink="">
      <xdr:nvSpPr>
        <xdr:cNvPr id="664" name="楕円 663"/>
        <xdr:cNvSpPr/>
      </xdr:nvSpPr>
      <xdr:spPr>
        <a:xfrm>
          <a:off x="19494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125425</xdr:rowOff>
    </xdr:to>
    <xdr:cxnSp macro="">
      <xdr:nvCxnSpPr>
        <xdr:cNvPr id="665" name="直線コネクタ 664"/>
        <xdr:cNvCxnSpPr/>
      </xdr:nvCxnSpPr>
      <xdr:spPr>
        <a:xfrm flipV="1">
          <a:off x="19545300" y="146959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162780</xdr:rowOff>
    </xdr:from>
    <xdr:ext cx="469744" cy="259045"/>
    <xdr:sp macro="" textlink="">
      <xdr:nvSpPr>
        <xdr:cNvPr id="669" name="n_1mainValue【消防施設】&#10;一人当たり面積"/>
        <xdr:cNvSpPr txBox="1"/>
      </xdr:nvSpPr>
      <xdr:spPr>
        <a:xfrm>
          <a:off x="210757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670" name="n_2mainValue【消防施設】&#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167352</xdr:rowOff>
    </xdr:from>
    <xdr:ext cx="469744" cy="259045"/>
    <xdr:sp macro="" textlink="">
      <xdr:nvSpPr>
        <xdr:cNvPr id="671" name="n_3mainValue【消防施設】&#10;一人当たり面積"/>
        <xdr:cNvSpPr txBox="1"/>
      </xdr:nvSpPr>
      <xdr:spPr>
        <a:xfrm>
          <a:off x="19310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3" name="テキスト ボックス 6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5" name="直線コネクタ 69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7" name="直線コネクタ 69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9" name="直線コネクタ 69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1" name="フローチャート: 判断 70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2" name="フローチャート: 判断 70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3" name="フローチャート: 判断 70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4" name="フローチャート: 判断 7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710" name="楕円 709"/>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711" name="【庁舎】&#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12700</xdr:rowOff>
    </xdr:from>
    <xdr:to>
      <xdr:col>81</xdr:col>
      <xdr:colOff>101600</xdr:colOff>
      <xdr:row>102</xdr:row>
      <xdr:rowOff>114300</xdr:rowOff>
    </xdr:to>
    <xdr:sp macro="" textlink="">
      <xdr:nvSpPr>
        <xdr:cNvPr id="712" name="楕円 711"/>
        <xdr:cNvSpPr/>
      </xdr:nvSpPr>
      <xdr:spPr>
        <a:xfrm>
          <a:off x="15430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63500</xdr:rowOff>
    </xdr:to>
    <xdr:cxnSp macro="">
      <xdr:nvCxnSpPr>
        <xdr:cNvPr id="713" name="直線コネクタ 712"/>
        <xdr:cNvCxnSpPr/>
      </xdr:nvCxnSpPr>
      <xdr:spPr>
        <a:xfrm flipV="1">
          <a:off x="15481300" y="1752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714" name="楕円 713"/>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63500</xdr:rowOff>
    </xdr:from>
    <xdr:to>
      <xdr:col>81</xdr:col>
      <xdr:colOff>50800</xdr:colOff>
      <xdr:row>102</xdr:row>
      <xdr:rowOff>88900</xdr:rowOff>
    </xdr:to>
    <xdr:cxnSp macro="">
      <xdr:nvCxnSpPr>
        <xdr:cNvPr id="715" name="直線コネクタ 714"/>
        <xdr:cNvCxnSpPr/>
      </xdr:nvCxnSpPr>
      <xdr:spPr>
        <a:xfrm flipV="1">
          <a:off x="14592300" y="1755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63500</xdr:rowOff>
    </xdr:from>
    <xdr:to>
      <xdr:col>72</xdr:col>
      <xdr:colOff>38100</xdr:colOff>
      <xdr:row>102</xdr:row>
      <xdr:rowOff>165100</xdr:rowOff>
    </xdr:to>
    <xdr:sp macro="" textlink="">
      <xdr:nvSpPr>
        <xdr:cNvPr id="716" name="楕円 715"/>
        <xdr:cNvSpPr/>
      </xdr:nvSpPr>
      <xdr:spPr>
        <a:xfrm>
          <a:off x="1365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88900</xdr:rowOff>
    </xdr:from>
    <xdr:to>
      <xdr:col>76</xdr:col>
      <xdr:colOff>114300</xdr:colOff>
      <xdr:row>102</xdr:row>
      <xdr:rowOff>114300</xdr:rowOff>
    </xdr:to>
    <xdr:cxnSp macro="">
      <xdr:nvCxnSpPr>
        <xdr:cNvPr id="717" name="直線コネクタ 716"/>
        <xdr:cNvCxnSpPr/>
      </xdr:nvCxnSpPr>
      <xdr:spPr>
        <a:xfrm flipV="1">
          <a:off x="13703300" y="1757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1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130827</xdr:rowOff>
    </xdr:from>
    <xdr:ext cx="405111" cy="259045"/>
    <xdr:sp macro="" textlink="">
      <xdr:nvSpPr>
        <xdr:cNvPr id="721" name="n_1mainValue【庁舎】&#10;有形固定資産減価償却率"/>
        <xdr:cNvSpPr txBox="1"/>
      </xdr:nvSpPr>
      <xdr:spPr>
        <a:xfrm>
          <a:off x="152660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722" name="n_2mainValue【庁舎】&#10;有形固定資産減価償却率"/>
        <xdr:cNvSpPr txBox="1"/>
      </xdr:nvSpPr>
      <xdr:spPr>
        <a:xfrm>
          <a:off x="14389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10177</xdr:rowOff>
    </xdr:from>
    <xdr:ext cx="405111" cy="259045"/>
    <xdr:sp macro="" textlink="">
      <xdr:nvSpPr>
        <xdr:cNvPr id="723" name="n_3mainValue【庁舎】&#10;有形固定資産減価償却率"/>
        <xdr:cNvSpPr txBox="1"/>
      </xdr:nvSpPr>
      <xdr:spPr>
        <a:xfrm>
          <a:off x="13500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7" name="フローチャート: 判断 75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8" name="フローチャート: 判断 7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764" name="楕円 763"/>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105246</xdr:rowOff>
    </xdr:from>
    <xdr:ext cx="469744" cy="259045"/>
    <xdr:sp macro="" textlink="">
      <xdr:nvSpPr>
        <xdr:cNvPr id="765" name="【庁舎】&#10;一人当たり面積該当値テキスト"/>
        <xdr:cNvSpPr txBox="1"/>
      </xdr:nvSpPr>
      <xdr:spPr>
        <a:xfrm>
          <a:off x="22199600" y="182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66" name="楕円 765"/>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74568</xdr:rowOff>
    </xdr:to>
    <xdr:cxnSp macro="">
      <xdr:nvCxnSpPr>
        <xdr:cNvPr id="767" name="直線コネクタ 766"/>
        <xdr:cNvCxnSpPr/>
      </xdr:nvCxnSpPr>
      <xdr:spPr>
        <a:xfrm flipV="1">
          <a:off x="21323300" y="184148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768" name="楕円 767"/>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81099</xdr:rowOff>
    </xdr:to>
    <xdr:cxnSp macro="">
      <xdr:nvCxnSpPr>
        <xdr:cNvPr id="769" name="直線コネクタ 768"/>
        <xdr:cNvCxnSpPr/>
      </xdr:nvCxnSpPr>
      <xdr:spPr>
        <a:xfrm flipV="1">
          <a:off x="20434300" y="18419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70" name="楕円 769"/>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87630</xdr:rowOff>
    </xdr:to>
    <xdr:cxnSp macro="">
      <xdr:nvCxnSpPr>
        <xdr:cNvPr id="771" name="直線コネクタ 770"/>
        <xdr:cNvCxnSpPr/>
      </xdr:nvCxnSpPr>
      <xdr:spPr>
        <a:xfrm flipV="1">
          <a:off x="19545300" y="18426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775" name="n_1mainValue【庁舎】&#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776" name="n_2mainValue【庁舎】&#10;一人当たり面積"/>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77" name="n_3mainValue【庁舎】&#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一般廃棄物処理施設や本庁舎については、建替え予定しているため、有形固定資産減価償却率については、今後低い割合に落ち着くこととなる見通しとなっているが、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依然として老朽化の進む図書館については、有形固定資産減価償却率が高い状況にあるが、具体的な整備方針が出ていないのが現状である。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今後については、少子高齢化・人口減少社会を見据え、 次世代に継承可能な施設量となるよう検討を行い、計画的な施設整備を行っていく必要がある。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長引く景気低迷や人口の減少等により市税（個人・法人）で多くを見込めない状況にある中、基準財政収入額が横ばいとなった一方で、基準財政需要額が減少したことに伴い、昨年に比べ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今後も引き続き市税を始めとする自主財源の歳入確保に努めるとともに、歳出の徹底した見直しなどによる行政コストの削減を行う。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普通交付税などの経常歳入一般財源が減となった一方で、経常歳出については、これまでも、行政コストの削減に取り組んできたが、歳入の減少幅が歳出の減少幅に比べて大きいこともあり、昨年に比べ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今後も継続して、行財政改革の取り組みを着実に推進し、事業の必要性と費用対効果を踏まえ、各種施策を行うとともに、徹底した事業の見直しに取り組む必要がある。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26307</xdr:rowOff>
    </xdr:to>
    <xdr:cxnSp macro="">
      <xdr:nvCxnSpPr>
        <xdr:cNvPr id="134" name="直線コネクタ 133"/>
        <xdr:cNvCxnSpPr/>
      </xdr:nvCxnSpPr>
      <xdr:spPr>
        <a:xfrm>
          <a:off x="4114800" y="1045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139156</xdr:rowOff>
    </xdr:from>
    <xdr:to>
      <xdr:col>19</xdr:col>
      <xdr:colOff>133350</xdr:colOff>
      <xdr:row>60</xdr:row>
      <xdr:rowOff>163285</xdr:rowOff>
    </xdr:to>
    <xdr:cxnSp macro="">
      <xdr:nvCxnSpPr>
        <xdr:cNvPr id="137" name="直線コネクタ 136"/>
        <xdr:cNvCxnSpPr/>
      </xdr:nvCxnSpPr>
      <xdr:spPr>
        <a:xfrm>
          <a:off x="3225800" y="104261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60</xdr:row>
      <xdr:rowOff>139156</xdr:rowOff>
    </xdr:to>
    <xdr:cxnSp macro="">
      <xdr:nvCxnSpPr>
        <xdr:cNvPr id="140" name="直線コネクタ 139"/>
        <xdr:cNvCxnSpPr/>
      </xdr:nvCxnSpPr>
      <xdr:spPr>
        <a:xfrm>
          <a:off x="2336800" y="10191750"/>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104684</xdr:rowOff>
    </xdr:to>
    <xdr:cxnSp macro="">
      <xdr:nvCxnSpPr>
        <xdr:cNvPr id="143" name="直線コネクタ 142"/>
        <xdr:cNvCxnSpPr/>
      </xdr:nvCxnSpPr>
      <xdr:spPr>
        <a:xfrm flipV="1">
          <a:off x="1447800" y="1019175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146957</xdr:rowOff>
    </xdr:from>
    <xdr:to>
      <xdr:col>23</xdr:col>
      <xdr:colOff>184150</xdr:colOff>
      <xdr:row>61</xdr:row>
      <xdr:rowOff>77107</xdr:rowOff>
    </xdr:to>
    <xdr:sp macro="" textlink="">
      <xdr:nvSpPr>
        <xdr:cNvPr id="153" name="楕円 152"/>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119034</xdr:rowOff>
    </xdr:from>
    <xdr:ext cx="762000" cy="259045"/>
    <xdr:sp macro="" textlink="">
      <xdr:nvSpPr>
        <xdr:cNvPr id="154" name="財政構造の弾力性該当値テキスト"/>
        <xdr:cNvSpPr txBox="1"/>
      </xdr:nvSpPr>
      <xdr:spPr>
        <a:xfrm>
          <a:off x="5041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88356</xdr:rowOff>
    </xdr:from>
    <xdr:to>
      <xdr:col>15</xdr:col>
      <xdr:colOff>133350</xdr:colOff>
      <xdr:row>61</xdr:row>
      <xdr:rowOff>18506</xdr:rowOff>
    </xdr:to>
    <xdr:sp macro="" textlink="">
      <xdr:nvSpPr>
        <xdr:cNvPr id="157" name="楕円 156"/>
        <xdr:cNvSpPr/>
      </xdr:nvSpPr>
      <xdr:spPr>
        <a:xfrm>
          <a:off x="3175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3283</xdr:rowOff>
    </xdr:from>
    <xdr:ext cx="762000" cy="259045"/>
    <xdr:sp macro="" textlink="">
      <xdr:nvSpPr>
        <xdr:cNvPr id="158" name="テキスト ボックス 157"/>
        <xdr:cNvSpPr txBox="1"/>
      </xdr:nvSpPr>
      <xdr:spPr>
        <a:xfrm>
          <a:off x="2844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9" name="楕円 158"/>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60" name="テキスト ボックス 159"/>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53884</xdr:rowOff>
    </xdr:from>
    <xdr:to>
      <xdr:col>7</xdr:col>
      <xdr:colOff>31750</xdr:colOff>
      <xdr:row>60</xdr:row>
      <xdr:rowOff>155484</xdr:rowOff>
    </xdr:to>
    <xdr:sp macro="" textlink="">
      <xdr:nvSpPr>
        <xdr:cNvPr id="161" name="楕円 160"/>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140261</xdr:rowOff>
    </xdr:from>
    <xdr:ext cx="762000" cy="259045"/>
    <xdr:sp macro="" textlink="">
      <xdr:nvSpPr>
        <xdr:cNvPr id="162" name="テキスト ボックス 161"/>
        <xdr:cNvSpPr txBox="1"/>
      </xdr:nvSpPr>
      <xdr:spPr>
        <a:xfrm>
          <a:off x="1066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消防組織を単独で持っていることに加え、保育所や社会教育施設を直営で管理していること、また、北方領土に係る職員を配置するなど特殊事情があるため、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今後については、民間で実施可能な部分については、民間の活力を導入し、コストの削減を図るなど、あらゆる方法を模索し、引き続き経費の削減に努めるものである。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131141</xdr:rowOff>
    </xdr:from>
    <xdr:to>
      <xdr:col>23</xdr:col>
      <xdr:colOff>133350</xdr:colOff>
      <xdr:row>86</xdr:row>
      <xdr:rowOff>15118</xdr:rowOff>
    </xdr:to>
    <xdr:cxnSp macro="">
      <xdr:nvCxnSpPr>
        <xdr:cNvPr id="193" name="直線コネクタ 192"/>
        <xdr:cNvCxnSpPr/>
      </xdr:nvCxnSpPr>
      <xdr:spPr>
        <a:xfrm>
          <a:off x="4114800" y="14704391"/>
          <a:ext cx="838200" cy="5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105685</xdr:rowOff>
    </xdr:from>
    <xdr:to>
      <xdr:col>19</xdr:col>
      <xdr:colOff>133350</xdr:colOff>
      <xdr:row>85</xdr:row>
      <xdr:rowOff>131141</xdr:rowOff>
    </xdr:to>
    <xdr:cxnSp macro="">
      <xdr:nvCxnSpPr>
        <xdr:cNvPr id="196" name="直線コネクタ 195"/>
        <xdr:cNvCxnSpPr/>
      </xdr:nvCxnSpPr>
      <xdr:spPr>
        <a:xfrm>
          <a:off x="3225800" y="14678935"/>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57629</xdr:rowOff>
    </xdr:from>
    <xdr:to>
      <xdr:col>15</xdr:col>
      <xdr:colOff>82550</xdr:colOff>
      <xdr:row>85</xdr:row>
      <xdr:rowOff>105685</xdr:rowOff>
    </xdr:to>
    <xdr:cxnSp macro="">
      <xdr:nvCxnSpPr>
        <xdr:cNvPr id="199" name="直線コネクタ 198"/>
        <xdr:cNvCxnSpPr/>
      </xdr:nvCxnSpPr>
      <xdr:spPr>
        <a:xfrm>
          <a:off x="2336800" y="14630879"/>
          <a:ext cx="8890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57629</xdr:rowOff>
    </xdr:from>
    <xdr:to>
      <xdr:col>11</xdr:col>
      <xdr:colOff>31750</xdr:colOff>
      <xdr:row>85</xdr:row>
      <xdr:rowOff>68531</xdr:rowOff>
    </xdr:to>
    <xdr:cxnSp macro="">
      <xdr:nvCxnSpPr>
        <xdr:cNvPr id="202" name="直線コネクタ 201"/>
        <xdr:cNvCxnSpPr/>
      </xdr:nvCxnSpPr>
      <xdr:spPr>
        <a:xfrm flipV="1">
          <a:off x="1447800" y="14630879"/>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135768</xdr:rowOff>
    </xdr:from>
    <xdr:to>
      <xdr:col>23</xdr:col>
      <xdr:colOff>184150</xdr:colOff>
      <xdr:row>86</xdr:row>
      <xdr:rowOff>65918</xdr:rowOff>
    </xdr:to>
    <xdr:sp macro="" textlink="">
      <xdr:nvSpPr>
        <xdr:cNvPr id="212" name="楕円 211"/>
        <xdr:cNvSpPr/>
      </xdr:nvSpPr>
      <xdr:spPr>
        <a:xfrm>
          <a:off x="4902200" y="147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107845</xdr:rowOff>
    </xdr:from>
    <xdr:ext cx="762000" cy="259045"/>
    <xdr:sp macro="" textlink="">
      <xdr:nvSpPr>
        <xdr:cNvPr id="213" name="人件費・物件費等の状況該当値テキスト"/>
        <xdr:cNvSpPr txBox="1"/>
      </xdr:nvSpPr>
      <xdr:spPr>
        <a:xfrm>
          <a:off x="5041900" y="1468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80341</xdr:rowOff>
    </xdr:from>
    <xdr:to>
      <xdr:col>19</xdr:col>
      <xdr:colOff>184150</xdr:colOff>
      <xdr:row>86</xdr:row>
      <xdr:rowOff>10491</xdr:rowOff>
    </xdr:to>
    <xdr:sp macro="" textlink="">
      <xdr:nvSpPr>
        <xdr:cNvPr id="214" name="楕円 213"/>
        <xdr:cNvSpPr/>
      </xdr:nvSpPr>
      <xdr:spPr>
        <a:xfrm>
          <a:off x="4064000" y="146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166718</xdr:rowOff>
    </xdr:from>
    <xdr:ext cx="736600" cy="259045"/>
    <xdr:sp macro="" textlink="">
      <xdr:nvSpPr>
        <xdr:cNvPr id="215" name="テキスト ボックス 214"/>
        <xdr:cNvSpPr txBox="1"/>
      </xdr:nvSpPr>
      <xdr:spPr>
        <a:xfrm>
          <a:off x="3733800" y="1473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54885</xdr:rowOff>
    </xdr:from>
    <xdr:to>
      <xdr:col>15</xdr:col>
      <xdr:colOff>133350</xdr:colOff>
      <xdr:row>85</xdr:row>
      <xdr:rowOff>156485</xdr:rowOff>
    </xdr:to>
    <xdr:sp macro="" textlink="">
      <xdr:nvSpPr>
        <xdr:cNvPr id="216" name="楕円 215"/>
        <xdr:cNvSpPr/>
      </xdr:nvSpPr>
      <xdr:spPr>
        <a:xfrm>
          <a:off x="3175000" y="146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141262</xdr:rowOff>
    </xdr:from>
    <xdr:ext cx="762000" cy="259045"/>
    <xdr:sp macro="" textlink="">
      <xdr:nvSpPr>
        <xdr:cNvPr id="217" name="テキスト ボックス 216"/>
        <xdr:cNvSpPr txBox="1"/>
      </xdr:nvSpPr>
      <xdr:spPr>
        <a:xfrm>
          <a:off x="2844800" y="147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6829</xdr:rowOff>
    </xdr:from>
    <xdr:to>
      <xdr:col>11</xdr:col>
      <xdr:colOff>82550</xdr:colOff>
      <xdr:row>85</xdr:row>
      <xdr:rowOff>108429</xdr:rowOff>
    </xdr:to>
    <xdr:sp macro="" textlink="">
      <xdr:nvSpPr>
        <xdr:cNvPr id="218" name="楕円 217"/>
        <xdr:cNvSpPr/>
      </xdr:nvSpPr>
      <xdr:spPr>
        <a:xfrm>
          <a:off x="2286000" y="145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93206</xdr:rowOff>
    </xdr:from>
    <xdr:ext cx="762000" cy="259045"/>
    <xdr:sp macro="" textlink="">
      <xdr:nvSpPr>
        <xdr:cNvPr id="219" name="テキスト ボックス 218"/>
        <xdr:cNvSpPr txBox="1"/>
      </xdr:nvSpPr>
      <xdr:spPr>
        <a:xfrm>
          <a:off x="1955800" y="1466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17731</xdr:rowOff>
    </xdr:from>
    <xdr:to>
      <xdr:col>7</xdr:col>
      <xdr:colOff>31750</xdr:colOff>
      <xdr:row>85</xdr:row>
      <xdr:rowOff>119331</xdr:rowOff>
    </xdr:to>
    <xdr:sp macro="" textlink="">
      <xdr:nvSpPr>
        <xdr:cNvPr id="220" name="楕円 219"/>
        <xdr:cNvSpPr/>
      </xdr:nvSpPr>
      <xdr:spPr>
        <a:xfrm>
          <a:off x="1397000" y="145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104108</xdr:rowOff>
    </xdr:from>
    <xdr:ext cx="762000" cy="259045"/>
    <xdr:sp macro="" textlink="">
      <xdr:nvSpPr>
        <xdr:cNvPr id="221" name="テキスト ボックス 220"/>
        <xdr:cNvSpPr txBox="1"/>
      </xdr:nvSpPr>
      <xdr:spPr>
        <a:xfrm>
          <a:off x="1066800" y="146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基本的に国家公務員の人事院勧告に基づき給与等の見直しを随時行っており、独自の給与削減等も行っていないことから、ほぼ国と同水準で推移している。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今後も継続して給与の適正化に取り組むものである。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7" name="直線コネクタ 256"/>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91923</xdr:rowOff>
    </xdr:to>
    <xdr:cxnSp macro="">
      <xdr:nvCxnSpPr>
        <xdr:cNvPr id="260" name="直線コネクタ 259"/>
        <xdr:cNvCxnSpPr/>
      </xdr:nvCxnSpPr>
      <xdr:spPr>
        <a:xfrm flipV="1">
          <a:off x="15290800" y="151220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91923</xdr:rowOff>
    </xdr:to>
    <xdr:cxnSp macro="">
      <xdr:nvCxnSpPr>
        <xdr:cNvPr id="263" name="直線コネクタ 262"/>
        <xdr:cNvCxnSpPr/>
      </xdr:nvCxnSpPr>
      <xdr:spPr>
        <a:xfrm>
          <a:off x="14401800" y="15179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91923</xdr:rowOff>
    </xdr:to>
    <xdr:cxnSp macro="">
      <xdr:nvCxnSpPr>
        <xdr:cNvPr id="266" name="直線コネクタ 265"/>
        <xdr:cNvCxnSpPr/>
      </xdr:nvCxnSpPr>
      <xdr:spPr>
        <a:xfrm>
          <a:off x="13512800" y="151220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0" name="楕円 279"/>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1" name="テキスト ボックス 280"/>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2" name="楕円 281"/>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3" name="テキスト ボックス 282"/>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消防組織を単独で持っていることに加え、保育所や社会教育施設を直営で管理していること、また、北方領土に係る職員を配置するなど特殊事情があるため、類似団体平均よりも職員数が多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今後とも職員定数の適正化に努めるものである。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108313</xdr:rowOff>
    </xdr:from>
    <xdr:to>
      <xdr:col>81</xdr:col>
      <xdr:colOff>44450</xdr:colOff>
      <xdr:row>64</xdr:row>
      <xdr:rowOff>120952</xdr:rowOff>
    </xdr:to>
    <xdr:cxnSp macro="">
      <xdr:nvCxnSpPr>
        <xdr:cNvPr id="322" name="直線コネクタ 321"/>
        <xdr:cNvCxnSpPr/>
      </xdr:nvCxnSpPr>
      <xdr:spPr>
        <a:xfrm>
          <a:off x="16179800" y="11081113"/>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108313</xdr:rowOff>
    </xdr:to>
    <xdr:cxnSp macro="">
      <xdr:nvCxnSpPr>
        <xdr:cNvPr id="325" name="直線コネクタ 324"/>
        <xdr:cNvCxnSpPr/>
      </xdr:nvCxnSpPr>
      <xdr:spPr>
        <a:xfrm>
          <a:off x="15290800" y="110638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54308</xdr:rowOff>
    </xdr:from>
    <xdr:to>
      <xdr:col>72</xdr:col>
      <xdr:colOff>203200</xdr:colOff>
      <xdr:row>64</xdr:row>
      <xdr:rowOff>91077</xdr:rowOff>
    </xdr:to>
    <xdr:cxnSp macro="">
      <xdr:nvCxnSpPr>
        <xdr:cNvPr id="328" name="直線コネクタ 327"/>
        <xdr:cNvCxnSpPr/>
      </xdr:nvCxnSpPr>
      <xdr:spPr>
        <a:xfrm>
          <a:off x="14401800" y="11027108"/>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20986</xdr:rowOff>
    </xdr:from>
    <xdr:to>
      <xdr:col>68</xdr:col>
      <xdr:colOff>152400</xdr:colOff>
      <xdr:row>64</xdr:row>
      <xdr:rowOff>54308</xdr:rowOff>
    </xdr:to>
    <xdr:cxnSp macro="">
      <xdr:nvCxnSpPr>
        <xdr:cNvPr id="331" name="直線コネクタ 330"/>
        <xdr:cNvCxnSpPr/>
      </xdr:nvCxnSpPr>
      <xdr:spPr>
        <a:xfrm>
          <a:off x="13512800" y="1099378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70152</xdr:rowOff>
    </xdr:from>
    <xdr:to>
      <xdr:col>81</xdr:col>
      <xdr:colOff>95250</xdr:colOff>
      <xdr:row>65</xdr:row>
      <xdr:rowOff>302</xdr:rowOff>
    </xdr:to>
    <xdr:sp macro="" textlink="">
      <xdr:nvSpPr>
        <xdr:cNvPr id="341" name="楕円 340"/>
        <xdr:cNvSpPr/>
      </xdr:nvSpPr>
      <xdr:spPr>
        <a:xfrm>
          <a:off x="169672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42229</xdr:rowOff>
    </xdr:from>
    <xdr:ext cx="762000" cy="259045"/>
    <xdr:sp macro="" textlink="">
      <xdr:nvSpPr>
        <xdr:cNvPr id="342" name="定員管理の状況該当値テキスト"/>
        <xdr:cNvSpPr txBox="1"/>
      </xdr:nvSpPr>
      <xdr:spPr>
        <a:xfrm>
          <a:off x="17106900" y="1101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57513</xdr:rowOff>
    </xdr:from>
    <xdr:to>
      <xdr:col>77</xdr:col>
      <xdr:colOff>95250</xdr:colOff>
      <xdr:row>64</xdr:row>
      <xdr:rowOff>159113</xdr:rowOff>
    </xdr:to>
    <xdr:sp macro="" textlink="">
      <xdr:nvSpPr>
        <xdr:cNvPr id="343" name="楕円 342"/>
        <xdr:cNvSpPr/>
      </xdr:nvSpPr>
      <xdr:spPr>
        <a:xfrm>
          <a:off x="16129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143890</xdr:rowOff>
    </xdr:from>
    <xdr:ext cx="736600" cy="259045"/>
    <xdr:sp macro="" textlink="">
      <xdr:nvSpPr>
        <xdr:cNvPr id="344" name="テキスト ボックス 343"/>
        <xdr:cNvSpPr txBox="1"/>
      </xdr:nvSpPr>
      <xdr:spPr>
        <a:xfrm>
          <a:off x="15798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40277</xdr:rowOff>
    </xdr:from>
    <xdr:to>
      <xdr:col>73</xdr:col>
      <xdr:colOff>44450</xdr:colOff>
      <xdr:row>64</xdr:row>
      <xdr:rowOff>141877</xdr:rowOff>
    </xdr:to>
    <xdr:sp macro="" textlink="">
      <xdr:nvSpPr>
        <xdr:cNvPr id="345" name="楕円 344"/>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126654</xdr:rowOff>
    </xdr:from>
    <xdr:ext cx="762000" cy="259045"/>
    <xdr:sp macro="" textlink="">
      <xdr:nvSpPr>
        <xdr:cNvPr id="346" name="テキスト ボックス 345"/>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3508</xdr:rowOff>
    </xdr:from>
    <xdr:to>
      <xdr:col>68</xdr:col>
      <xdr:colOff>203200</xdr:colOff>
      <xdr:row>64</xdr:row>
      <xdr:rowOff>105108</xdr:rowOff>
    </xdr:to>
    <xdr:sp macro="" textlink="">
      <xdr:nvSpPr>
        <xdr:cNvPr id="347" name="楕円 346"/>
        <xdr:cNvSpPr/>
      </xdr:nvSpPr>
      <xdr:spPr>
        <a:xfrm>
          <a:off x="14351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89885</xdr:rowOff>
    </xdr:from>
    <xdr:ext cx="762000" cy="259045"/>
    <xdr:sp macro="" textlink="">
      <xdr:nvSpPr>
        <xdr:cNvPr id="348" name="テキスト ボックス 347"/>
        <xdr:cNvSpPr txBox="1"/>
      </xdr:nvSpPr>
      <xdr:spPr>
        <a:xfrm>
          <a:off x="14020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141636</xdr:rowOff>
    </xdr:from>
    <xdr:to>
      <xdr:col>64</xdr:col>
      <xdr:colOff>152400</xdr:colOff>
      <xdr:row>64</xdr:row>
      <xdr:rowOff>71786</xdr:rowOff>
    </xdr:to>
    <xdr:sp macro="" textlink="">
      <xdr:nvSpPr>
        <xdr:cNvPr id="349" name="楕円 348"/>
        <xdr:cNvSpPr/>
      </xdr:nvSpPr>
      <xdr:spPr>
        <a:xfrm>
          <a:off x="13462000" y="109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56563</xdr:rowOff>
    </xdr:from>
    <xdr:ext cx="762000" cy="259045"/>
    <xdr:sp macro="" textlink="">
      <xdr:nvSpPr>
        <xdr:cNvPr id="350" name="テキスト ボックス 349"/>
        <xdr:cNvSpPr txBox="1"/>
      </xdr:nvSpPr>
      <xdr:spPr>
        <a:xfrm>
          <a:off x="13131800" y="110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ヵ年の平均で求められており、平成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年度の単年度の実質公債費比率が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に対して、平成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年度の単年度の実質公債費比率は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と抑えられたことから、昨年に比べ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今後も引き続き、計画的に事業を実施するものとする。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11959</xdr:rowOff>
    </xdr:to>
    <xdr:cxnSp macro="">
      <xdr:nvCxnSpPr>
        <xdr:cNvPr id="384" name="直線コネクタ 383"/>
        <xdr:cNvCxnSpPr/>
      </xdr:nvCxnSpPr>
      <xdr:spPr>
        <a:xfrm flipV="1">
          <a:off x="16179800" y="633952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26035</xdr:rowOff>
    </xdr:to>
    <xdr:cxnSp macro="">
      <xdr:nvCxnSpPr>
        <xdr:cNvPr id="387" name="直線コネクタ 386"/>
        <xdr:cNvCxnSpPr/>
      </xdr:nvCxnSpPr>
      <xdr:spPr>
        <a:xfrm flipV="1">
          <a:off x="15290800" y="635560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15981</xdr:rowOff>
    </xdr:from>
    <xdr:to>
      <xdr:col>72</xdr:col>
      <xdr:colOff>203200</xdr:colOff>
      <xdr:row>37</xdr:row>
      <xdr:rowOff>26035</xdr:rowOff>
    </xdr:to>
    <xdr:cxnSp macro="">
      <xdr:nvCxnSpPr>
        <xdr:cNvPr id="390" name="直線コネクタ 389"/>
        <xdr:cNvCxnSpPr/>
      </xdr:nvCxnSpPr>
      <xdr:spPr>
        <a:xfrm>
          <a:off x="14401800" y="63596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9948</xdr:rowOff>
    </xdr:from>
    <xdr:to>
      <xdr:col>68</xdr:col>
      <xdr:colOff>152400</xdr:colOff>
      <xdr:row>37</xdr:row>
      <xdr:rowOff>15981</xdr:rowOff>
    </xdr:to>
    <xdr:cxnSp macro="">
      <xdr:nvCxnSpPr>
        <xdr:cNvPr id="393" name="直線コネクタ 392"/>
        <xdr:cNvCxnSpPr/>
      </xdr:nvCxnSpPr>
      <xdr:spPr>
        <a:xfrm>
          <a:off x="13512800" y="63535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3" name="楕円 402"/>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4" name="公債費負担の状況該当値テキスト"/>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5" name="楕円 404"/>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6" name="テキスト ボックス 405"/>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146685</xdr:rowOff>
    </xdr:from>
    <xdr:to>
      <xdr:col>73</xdr:col>
      <xdr:colOff>44450</xdr:colOff>
      <xdr:row>37</xdr:row>
      <xdr:rowOff>76835</xdr:rowOff>
    </xdr:to>
    <xdr:sp macro="" textlink="">
      <xdr:nvSpPr>
        <xdr:cNvPr id="407" name="楕円 406"/>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87012</xdr:rowOff>
    </xdr:from>
    <xdr:ext cx="762000" cy="259045"/>
    <xdr:sp macro="" textlink="">
      <xdr:nvSpPr>
        <xdr:cNvPr id="408" name="テキスト ボックス 407"/>
        <xdr:cNvSpPr txBox="1"/>
      </xdr:nvSpPr>
      <xdr:spPr>
        <a:xfrm>
          <a:off x="14909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09" name="楕円 408"/>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0" name="テキスト ボックス 409"/>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130598</xdr:rowOff>
    </xdr:from>
    <xdr:to>
      <xdr:col>64</xdr:col>
      <xdr:colOff>152400</xdr:colOff>
      <xdr:row>37</xdr:row>
      <xdr:rowOff>60748</xdr:rowOff>
    </xdr:to>
    <xdr:sp macro="" textlink="">
      <xdr:nvSpPr>
        <xdr:cNvPr id="411" name="楕円 410"/>
        <xdr:cNvSpPr/>
      </xdr:nvSpPr>
      <xdr:spPr>
        <a:xfrm>
          <a:off x="13462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70925</xdr:rowOff>
    </xdr:from>
    <xdr:ext cx="762000" cy="259045"/>
    <xdr:sp macro="" textlink="">
      <xdr:nvSpPr>
        <xdr:cNvPr id="412" name="テキスト ボックス 411"/>
        <xdr:cNvSpPr txBox="1"/>
      </xdr:nvSpPr>
      <xdr:spPr>
        <a:xfrm>
          <a:off x="13131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将来負担比率が大幅に減少しているが、これについては、過度な起債の発行を抑制し地方債残高の減少に努めていることと、将来負担比率の算定における充当可能財源に、ふるさと関連基金が含まれていることにより計算上将来負担比率が減少し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今後も引き続き、計画的に事業を実施するものとする。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162959</xdr:rowOff>
    </xdr:from>
    <xdr:to>
      <xdr:col>81</xdr:col>
      <xdr:colOff>44450</xdr:colOff>
      <xdr:row>14</xdr:row>
      <xdr:rowOff>99749</xdr:rowOff>
    </xdr:to>
    <xdr:cxnSp macro="">
      <xdr:nvCxnSpPr>
        <xdr:cNvPr id="448" name="直線コネクタ 447"/>
        <xdr:cNvCxnSpPr/>
      </xdr:nvCxnSpPr>
      <xdr:spPr>
        <a:xfrm flipV="1">
          <a:off x="16179800" y="2391809"/>
          <a:ext cx="838200" cy="10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99749</xdr:rowOff>
    </xdr:from>
    <xdr:to>
      <xdr:col>77</xdr:col>
      <xdr:colOff>44450</xdr:colOff>
      <xdr:row>14</xdr:row>
      <xdr:rowOff>142494</xdr:rowOff>
    </xdr:to>
    <xdr:cxnSp macro="">
      <xdr:nvCxnSpPr>
        <xdr:cNvPr id="451" name="直線コネクタ 450"/>
        <xdr:cNvCxnSpPr/>
      </xdr:nvCxnSpPr>
      <xdr:spPr>
        <a:xfrm flipV="1">
          <a:off x="15290800" y="2500049"/>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142494</xdr:rowOff>
    </xdr:from>
    <xdr:to>
      <xdr:col>72</xdr:col>
      <xdr:colOff>203200</xdr:colOff>
      <xdr:row>15</xdr:row>
      <xdr:rowOff>28956</xdr:rowOff>
    </xdr:to>
    <xdr:cxnSp macro="">
      <xdr:nvCxnSpPr>
        <xdr:cNvPr id="454" name="直線コネクタ 453"/>
        <xdr:cNvCxnSpPr/>
      </xdr:nvCxnSpPr>
      <xdr:spPr>
        <a:xfrm flipV="1">
          <a:off x="14401800" y="25427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28956</xdr:rowOff>
    </xdr:from>
    <xdr:to>
      <xdr:col>68</xdr:col>
      <xdr:colOff>152400</xdr:colOff>
      <xdr:row>15</xdr:row>
      <xdr:rowOff>74803</xdr:rowOff>
    </xdr:to>
    <xdr:cxnSp macro="">
      <xdr:nvCxnSpPr>
        <xdr:cNvPr id="457" name="直線コネクタ 456"/>
        <xdr:cNvCxnSpPr/>
      </xdr:nvCxnSpPr>
      <xdr:spPr>
        <a:xfrm flipV="1">
          <a:off x="13512800" y="260070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112159</xdr:rowOff>
    </xdr:from>
    <xdr:to>
      <xdr:col>81</xdr:col>
      <xdr:colOff>95250</xdr:colOff>
      <xdr:row>14</xdr:row>
      <xdr:rowOff>42309</xdr:rowOff>
    </xdr:to>
    <xdr:sp macro="" textlink="">
      <xdr:nvSpPr>
        <xdr:cNvPr id="467" name="楕円 466"/>
        <xdr:cNvSpPr/>
      </xdr:nvSpPr>
      <xdr:spPr>
        <a:xfrm>
          <a:off x="16967200" y="23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33436</xdr:rowOff>
    </xdr:from>
    <xdr:ext cx="762000" cy="259045"/>
    <xdr:sp macro="" textlink="">
      <xdr:nvSpPr>
        <xdr:cNvPr id="468" name="将来負担の状況該当値テキスト"/>
        <xdr:cNvSpPr txBox="1"/>
      </xdr:nvSpPr>
      <xdr:spPr>
        <a:xfrm>
          <a:off x="17106900" y="226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48949</xdr:rowOff>
    </xdr:from>
    <xdr:to>
      <xdr:col>77</xdr:col>
      <xdr:colOff>95250</xdr:colOff>
      <xdr:row>14</xdr:row>
      <xdr:rowOff>150549</xdr:rowOff>
    </xdr:to>
    <xdr:sp macro="" textlink="">
      <xdr:nvSpPr>
        <xdr:cNvPr id="469" name="楕円 468"/>
        <xdr:cNvSpPr/>
      </xdr:nvSpPr>
      <xdr:spPr>
        <a:xfrm>
          <a:off x="16129000" y="24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135326</xdr:rowOff>
    </xdr:from>
    <xdr:ext cx="736600" cy="259045"/>
    <xdr:sp macro="" textlink="">
      <xdr:nvSpPr>
        <xdr:cNvPr id="470" name="テキスト ボックス 469"/>
        <xdr:cNvSpPr txBox="1"/>
      </xdr:nvSpPr>
      <xdr:spPr>
        <a:xfrm>
          <a:off x="15798800" y="253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71" name="楕円 470"/>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72" name="テキスト ボックス 471"/>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73" name="楕円 472"/>
        <xdr:cNvSpPr/>
      </xdr:nvSpPr>
      <xdr:spPr>
        <a:xfrm>
          <a:off x="14351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64533</xdr:rowOff>
    </xdr:from>
    <xdr:ext cx="762000" cy="259045"/>
    <xdr:sp macro="" textlink="">
      <xdr:nvSpPr>
        <xdr:cNvPr id="474" name="テキスト ボックス 473"/>
        <xdr:cNvSpPr txBox="1"/>
      </xdr:nvSpPr>
      <xdr:spPr>
        <a:xfrm>
          <a:off x="14020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24003</xdr:rowOff>
    </xdr:from>
    <xdr:to>
      <xdr:col>64</xdr:col>
      <xdr:colOff>152400</xdr:colOff>
      <xdr:row>15</xdr:row>
      <xdr:rowOff>125603</xdr:rowOff>
    </xdr:to>
    <xdr:sp macro="" textlink="">
      <xdr:nvSpPr>
        <xdr:cNvPr id="475" name="楕円 474"/>
        <xdr:cNvSpPr/>
      </xdr:nvSpPr>
      <xdr:spPr>
        <a:xfrm>
          <a:off x="13462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110380</xdr:rowOff>
    </xdr:from>
    <xdr:ext cx="762000" cy="259045"/>
    <xdr:sp macro="" textlink="">
      <xdr:nvSpPr>
        <xdr:cNvPr id="476" name="テキスト ボックス 475"/>
        <xdr:cNvSpPr txBox="1"/>
      </xdr:nvSpPr>
      <xdr:spPr>
        <a:xfrm>
          <a:off x="13131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消防組織を単独で持っていることに加え、保育所や社会教育施設を直営で管理していること、また、北方領土に係る職員を配置するなど特殊事情があるため、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今後については、民間で実施可能な部分については、民間の活力を導入し、コストの削減を図るなど、あらゆる方法を模索し、引き続き経費の削減に努めるものである。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5842</xdr:rowOff>
    </xdr:from>
    <xdr:to>
      <xdr:col>24</xdr:col>
      <xdr:colOff>25400</xdr:colOff>
      <xdr:row>39</xdr:row>
      <xdr:rowOff>14986</xdr:rowOff>
    </xdr:to>
    <xdr:cxnSp macro="">
      <xdr:nvCxnSpPr>
        <xdr:cNvPr id="64" name="直線コネクタ 63"/>
        <xdr:cNvCxnSpPr/>
      </xdr:nvCxnSpPr>
      <xdr:spPr>
        <a:xfrm>
          <a:off x="3987800" y="66923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5842</xdr:rowOff>
    </xdr:to>
    <xdr:cxnSp macro="">
      <xdr:nvCxnSpPr>
        <xdr:cNvPr id="67" name="直線コネクタ 66"/>
        <xdr:cNvCxnSpPr/>
      </xdr:nvCxnSpPr>
      <xdr:spPr>
        <a:xfrm>
          <a:off x="3098800" y="6687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39</xdr:row>
      <xdr:rowOff>1270</xdr:rowOff>
    </xdr:to>
    <xdr:cxnSp macro="">
      <xdr:nvCxnSpPr>
        <xdr:cNvPr id="70" name="直線コネクタ 69"/>
        <xdr:cNvCxnSpPr/>
      </xdr:nvCxnSpPr>
      <xdr:spPr>
        <a:xfrm>
          <a:off x="2209800" y="65186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53848</xdr:rowOff>
    </xdr:to>
    <xdr:cxnSp macro="">
      <xdr:nvCxnSpPr>
        <xdr:cNvPr id="73" name="直線コネクタ 72"/>
        <xdr:cNvCxnSpPr/>
      </xdr:nvCxnSpPr>
      <xdr:spPr>
        <a:xfrm flipV="1">
          <a:off x="1320800" y="6518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135636</xdr:rowOff>
    </xdr:from>
    <xdr:to>
      <xdr:col>24</xdr:col>
      <xdr:colOff>76200</xdr:colOff>
      <xdr:row>39</xdr:row>
      <xdr:rowOff>65786</xdr:rowOff>
    </xdr:to>
    <xdr:sp macro="" textlink="">
      <xdr:nvSpPr>
        <xdr:cNvPr id="83" name="楕円 82"/>
        <xdr:cNvSpPr/>
      </xdr:nvSpPr>
      <xdr:spPr>
        <a:xfrm>
          <a:off x="4775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107713</xdr:rowOff>
    </xdr:from>
    <xdr:ext cx="762000" cy="259045"/>
    <xdr:sp macro="" textlink="">
      <xdr:nvSpPr>
        <xdr:cNvPr id="84" name="人件費該当値テキスト"/>
        <xdr:cNvSpPr txBox="1"/>
      </xdr:nvSpPr>
      <xdr:spPr>
        <a:xfrm>
          <a:off x="4914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126492</xdr:rowOff>
    </xdr:from>
    <xdr:to>
      <xdr:col>20</xdr:col>
      <xdr:colOff>38100</xdr:colOff>
      <xdr:row>39</xdr:row>
      <xdr:rowOff>56642</xdr:rowOff>
    </xdr:to>
    <xdr:sp macro="" textlink="">
      <xdr:nvSpPr>
        <xdr:cNvPr id="85" name="楕円 84"/>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41419</xdr:rowOff>
    </xdr:from>
    <xdr:ext cx="736600" cy="259045"/>
    <xdr:sp macro="" textlink="">
      <xdr:nvSpPr>
        <xdr:cNvPr id="86" name="テキスト ボックス 85"/>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7" name="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経費の縮減に努め、前年度対比△</a:t>
          </a:r>
          <a:r>
            <a:rPr kumimoji="1" lang="en-US" altLang="ja-JP" sz="1300">
              <a:latin typeface="ＭＳ Ｐゴシック" panose="020B0600070205080204" pitchFamily="50" charset="-128"/>
              <a:ea typeface="ＭＳ Ｐゴシック" panose="020B0600070205080204" pitchFamily="50" charset="-128"/>
            </a:rPr>
            <a:t>11,267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％）の減となったところであるが、経常歳入一般財源の減少幅が大きかったことから、経常収支比率においては、昨年に比べ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ポイントの増加となったものである。</a:t>
          </a:r>
        </a:p>
        <a:p>
          <a:r>
            <a:rPr kumimoji="1" lang="ja-JP" altLang="en-US" sz="1300">
              <a:latin typeface="ＭＳ Ｐゴシック" panose="020B0600070205080204" pitchFamily="50" charset="-128"/>
              <a:ea typeface="ＭＳ Ｐゴシック" panose="020B0600070205080204" pitchFamily="50" charset="-128"/>
            </a:rPr>
            <a:t>今後についても、引き続き、事務事業の見直しを行い、経費の縮減に努めるものである。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18143</xdr:rowOff>
    </xdr:to>
    <xdr:cxnSp macro="">
      <xdr:nvCxnSpPr>
        <xdr:cNvPr id="127" name="直線コネクタ 126"/>
        <xdr:cNvCxnSpPr/>
      </xdr:nvCxnSpPr>
      <xdr:spPr>
        <a:xfrm>
          <a:off x="15671800" y="3082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17</xdr:row>
      <xdr:rowOff>167821</xdr:rowOff>
    </xdr:to>
    <xdr:cxnSp macro="">
      <xdr:nvCxnSpPr>
        <xdr:cNvPr id="130" name="直線コネクタ 129"/>
        <xdr:cNvCxnSpPr/>
      </xdr:nvCxnSpPr>
      <xdr:spPr>
        <a:xfrm>
          <a:off x="14782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18143</xdr:rowOff>
    </xdr:to>
    <xdr:cxnSp macro="">
      <xdr:nvCxnSpPr>
        <xdr:cNvPr id="133" name="直線コネクタ 132"/>
        <xdr:cNvCxnSpPr/>
      </xdr:nvCxnSpPr>
      <xdr:spPr>
        <a:xfrm flipV="1">
          <a:off x="13893800" y="3071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94343</xdr:rowOff>
    </xdr:to>
    <xdr:cxnSp macro="">
      <xdr:nvCxnSpPr>
        <xdr:cNvPr id="136" name="直線コネクタ 135"/>
        <xdr:cNvCxnSpPr/>
      </xdr:nvCxnSpPr>
      <xdr:spPr>
        <a:xfrm flipV="1">
          <a:off x="13004800" y="3104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6" name="楕円 145"/>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7"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0" name="楕円 149"/>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1" name="テキスト ボックス 150"/>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児童扶養手当や、生活保護費における生活扶助費の減などから、前年度対比△</a:t>
          </a:r>
          <a:r>
            <a:rPr kumimoji="1" lang="en-US" altLang="ja-JP" sz="1300">
              <a:latin typeface="ＭＳ Ｐゴシック" panose="020B0600070205080204" pitchFamily="50" charset="-128"/>
              <a:ea typeface="ＭＳ Ｐゴシック" panose="020B0600070205080204" pitchFamily="50" charset="-128"/>
            </a:rPr>
            <a:t>10,602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％）の減となったところであるが、経常歳入一般財源の減少幅が大きかったことから、経常収支比率においては、昨年に比べ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今後についても、引き続き、資格審査等の適正化に努めるものである。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56243</xdr:rowOff>
    </xdr:to>
    <xdr:cxnSp macro="">
      <xdr:nvCxnSpPr>
        <xdr:cNvPr id="190" name="直線コネクタ 189"/>
        <xdr:cNvCxnSpPr/>
      </xdr:nvCxnSpPr>
      <xdr:spPr>
        <a:xfrm>
          <a:off x="3987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67128</xdr:rowOff>
    </xdr:to>
    <xdr:cxnSp macro="">
      <xdr:nvCxnSpPr>
        <xdr:cNvPr id="193" name="直線コネクタ 192"/>
        <xdr:cNvCxnSpPr/>
      </xdr:nvCxnSpPr>
      <xdr:spPr>
        <a:xfrm flipV="1">
          <a:off x="3098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67128</xdr:rowOff>
    </xdr:to>
    <xdr:cxnSp macro="">
      <xdr:nvCxnSpPr>
        <xdr:cNvPr id="196" name="直線コネクタ 195"/>
        <xdr:cNvCxnSpPr/>
      </xdr:nvCxnSpPr>
      <xdr:spPr>
        <a:xfrm>
          <a:off x="2209800" y="9559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129722</xdr:rowOff>
    </xdr:to>
    <xdr:cxnSp macro="">
      <xdr:nvCxnSpPr>
        <xdr:cNvPr id="199" name="直線コネクタ 198"/>
        <xdr:cNvCxnSpPr/>
      </xdr:nvCxnSpPr>
      <xdr:spPr>
        <a:xfrm>
          <a:off x="1320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9" name="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10"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3" name="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4" name="テキスト ボックス 213"/>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5" name="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6" name="テキスト ボックス 215"/>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類似団体と比べて低い数値ではあるものの、維持補修費において前年度対比</a:t>
          </a:r>
          <a:r>
            <a:rPr kumimoji="1" lang="en-US" altLang="ja-JP" sz="1300">
              <a:latin typeface="ＭＳ Ｐゴシック" panose="020B0600070205080204" pitchFamily="50" charset="-128"/>
              <a:ea typeface="ＭＳ Ｐゴシック" panose="020B0600070205080204" pitchFamily="50" charset="-128"/>
            </a:rPr>
            <a:t>22,150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13.80</a:t>
          </a:r>
          <a:r>
            <a:rPr kumimoji="1" lang="ja-JP" altLang="en-US" sz="1300">
              <a:latin typeface="ＭＳ Ｐゴシック" panose="020B0600070205080204" pitchFamily="50" charset="-128"/>
              <a:ea typeface="ＭＳ Ｐゴシック" panose="020B0600070205080204" pitchFamily="50" charset="-128"/>
            </a:rPr>
            <a:t>％）の増となっており、老朽化した施設の修繕費が増加している状況にある。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今後については、根室市公共施設等総合管理計画に基づき、今後の人口減少・人口構造等の社会情勢の変化を的確に捉え、公共施設等の適正配置を図るものである。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153126</xdr:rowOff>
    </xdr:to>
    <xdr:cxnSp macro="">
      <xdr:nvCxnSpPr>
        <xdr:cNvPr id="253" name="直線コネクタ 252"/>
        <xdr:cNvCxnSpPr/>
      </xdr:nvCxnSpPr>
      <xdr:spPr>
        <a:xfrm>
          <a:off x="15671800" y="9372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113937</xdr:rowOff>
    </xdr:from>
    <xdr:to>
      <xdr:col>78</xdr:col>
      <xdr:colOff>69850</xdr:colOff>
      <xdr:row>54</xdr:row>
      <xdr:rowOff>133531</xdr:rowOff>
    </xdr:to>
    <xdr:cxnSp macro="">
      <xdr:nvCxnSpPr>
        <xdr:cNvPr id="256" name="直線コネクタ 255"/>
        <xdr:cNvCxnSpPr/>
      </xdr:nvCxnSpPr>
      <xdr:spPr>
        <a:xfrm flipV="1">
          <a:off x="14782800" y="9372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42091</xdr:rowOff>
    </xdr:from>
    <xdr:to>
      <xdr:col>73</xdr:col>
      <xdr:colOff>180975</xdr:colOff>
      <xdr:row>54</xdr:row>
      <xdr:rowOff>133531</xdr:rowOff>
    </xdr:to>
    <xdr:cxnSp macro="">
      <xdr:nvCxnSpPr>
        <xdr:cNvPr id="259" name="直線コネクタ 258"/>
        <xdr:cNvCxnSpPr/>
      </xdr:nvCxnSpPr>
      <xdr:spPr>
        <a:xfrm>
          <a:off x="13893800" y="93003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42091</xdr:rowOff>
    </xdr:from>
    <xdr:to>
      <xdr:col>69</xdr:col>
      <xdr:colOff>92075</xdr:colOff>
      <xdr:row>54</xdr:row>
      <xdr:rowOff>127000</xdr:rowOff>
    </xdr:to>
    <xdr:cxnSp macro="">
      <xdr:nvCxnSpPr>
        <xdr:cNvPr id="262" name="直線コネクタ 261"/>
        <xdr:cNvCxnSpPr/>
      </xdr:nvCxnSpPr>
      <xdr:spPr>
        <a:xfrm flipV="1">
          <a:off x="13004800" y="930039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102326</xdr:rowOff>
    </xdr:from>
    <xdr:to>
      <xdr:col>82</xdr:col>
      <xdr:colOff>158750</xdr:colOff>
      <xdr:row>55</xdr:row>
      <xdr:rowOff>32476</xdr:rowOff>
    </xdr:to>
    <xdr:sp macro="" textlink="">
      <xdr:nvSpPr>
        <xdr:cNvPr id="272" name="楕円 271"/>
        <xdr:cNvSpPr/>
      </xdr:nvSpPr>
      <xdr:spPr>
        <a:xfrm>
          <a:off x="164592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118853</xdr:rowOff>
    </xdr:from>
    <xdr:ext cx="762000" cy="259045"/>
    <xdr:sp macro="" textlink="">
      <xdr:nvSpPr>
        <xdr:cNvPr id="273" name="その他該当値テキスト"/>
        <xdr:cNvSpPr txBox="1"/>
      </xdr:nvSpPr>
      <xdr:spPr>
        <a:xfrm>
          <a:off x="16598900" y="920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63137</xdr:rowOff>
    </xdr:from>
    <xdr:to>
      <xdr:col>78</xdr:col>
      <xdr:colOff>120650</xdr:colOff>
      <xdr:row>54</xdr:row>
      <xdr:rowOff>164737</xdr:rowOff>
    </xdr:to>
    <xdr:sp macro="" textlink="">
      <xdr:nvSpPr>
        <xdr:cNvPr id="274" name="楕円 273"/>
        <xdr:cNvSpPr/>
      </xdr:nvSpPr>
      <xdr:spPr>
        <a:xfrm>
          <a:off x="15621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3464</xdr:rowOff>
    </xdr:from>
    <xdr:ext cx="736600" cy="259045"/>
    <xdr:sp macro="" textlink="">
      <xdr:nvSpPr>
        <xdr:cNvPr id="275" name="テキスト ボックス 274"/>
        <xdr:cNvSpPr txBox="1"/>
      </xdr:nvSpPr>
      <xdr:spPr>
        <a:xfrm>
          <a:off x="15290800" y="909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82731</xdr:rowOff>
    </xdr:from>
    <xdr:to>
      <xdr:col>74</xdr:col>
      <xdr:colOff>31750</xdr:colOff>
      <xdr:row>55</xdr:row>
      <xdr:rowOff>12881</xdr:rowOff>
    </xdr:to>
    <xdr:sp macro="" textlink="">
      <xdr:nvSpPr>
        <xdr:cNvPr id="276" name="楕円 275"/>
        <xdr:cNvSpPr/>
      </xdr:nvSpPr>
      <xdr:spPr>
        <a:xfrm>
          <a:off x="14732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23058</xdr:rowOff>
    </xdr:from>
    <xdr:ext cx="762000" cy="259045"/>
    <xdr:sp macro="" textlink="">
      <xdr:nvSpPr>
        <xdr:cNvPr id="277" name="テキスト ボックス 276"/>
        <xdr:cNvSpPr txBox="1"/>
      </xdr:nvSpPr>
      <xdr:spPr>
        <a:xfrm>
          <a:off x="14401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162741</xdr:rowOff>
    </xdr:from>
    <xdr:to>
      <xdr:col>69</xdr:col>
      <xdr:colOff>142875</xdr:colOff>
      <xdr:row>54</xdr:row>
      <xdr:rowOff>92891</xdr:rowOff>
    </xdr:to>
    <xdr:sp macro="" textlink="">
      <xdr:nvSpPr>
        <xdr:cNvPr id="278" name="楕円 277"/>
        <xdr:cNvSpPr/>
      </xdr:nvSpPr>
      <xdr:spPr>
        <a:xfrm>
          <a:off x="13843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103068</xdr:rowOff>
    </xdr:from>
    <xdr:ext cx="762000" cy="259045"/>
    <xdr:sp macro="" textlink="">
      <xdr:nvSpPr>
        <xdr:cNvPr id="279" name="テキスト ボックス 278"/>
        <xdr:cNvSpPr txBox="1"/>
      </xdr:nvSpPr>
      <xdr:spPr>
        <a:xfrm>
          <a:off x="13512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0" name="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体制の維持など市立病院の経営健全化の推進のため、全国よりふるさと応援寄附金をいただいたことから、周産期の母児の安全性と健康を確保するための医療提供の充実を図る事業に対して、ふるさと応援・地域医療安定化基金を活用することができ、一般財源の抑制が図られたことにより、前年度対比△</a:t>
          </a:r>
          <a:r>
            <a:rPr kumimoji="1" lang="en-US" altLang="ja-JP" sz="1300">
              <a:latin typeface="ＭＳ Ｐゴシック" panose="020B0600070205080204" pitchFamily="50" charset="-128"/>
              <a:ea typeface="ＭＳ Ｐゴシック" panose="020B0600070205080204" pitchFamily="50" charset="-128"/>
            </a:rPr>
            <a:t>110,786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％）の減となったことから、昨年より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ポイントの減少となったものである。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今後も引き続き、病院の経営健全化に向けた取組について動向を十分注視するとともに、歳出の抑制に努めるものである。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40132</xdr:rowOff>
    </xdr:to>
    <xdr:cxnSp macro="">
      <xdr:nvCxnSpPr>
        <xdr:cNvPr id="311" name="直線コネクタ 310"/>
        <xdr:cNvCxnSpPr/>
      </xdr:nvCxnSpPr>
      <xdr:spPr>
        <a:xfrm flipV="1">
          <a:off x="15671800" y="6171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40132</xdr:rowOff>
    </xdr:to>
    <xdr:cxnSp macro="">
      <xdr:nvCxnSpPr>
        <xdr:cNvPr id="314" name="直線コネクタ 313"/>
        <xdr:cNvCxnSpPr/>
      </xdr:nvCxnSpPr>
      <xdr:spPr>
        <a:xfrm>
          <a:off x="14782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152146</xdr:rowOff>
    </xdr:to>
    <xdr:cxnSp macro="">
      <xdr:nvCxnSpPr>
        <xdr:cNvPr id="317" name="直線コネクタ 316"/>
        <xdr:cNvCxnSpPr/>
      </xdr:nvCxnSpPr>
      <xdr:spPr>
        <a:xfrm>
          <a:off x="13893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35560</xdr:rowOff>
    </xdr:to>
    <xdr:cxnSp macro="">
      <xdr:nvCxnSpPr>
        <xdr:cNvPr id="320" name="直線コネクタ 319"/>
        <xdr:cNvCxnSpPr/>
      </xdr:nvCxnSpPr>
      <xdr:spPr>
        <a:xfrm flipV="1">
          <a:off x="13004800" y="61208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30" name="楕円 329"/>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31"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2" name="楕円 331"/>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3" name="テキスト ボックス 332"/>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4" name="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6" name="楕円 335"/>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7" name="テキスト ボックス 336"/>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8" name="楕円 337"/>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9" name="テキスト ボックス 338"/>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年度発行の過疎対策事業等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事業が終了となったものの、平成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年度発行の過疎対策事業債の元金償還が開始となり、前年度対比</a:t>
          </a:r>
          <a:r>
            <a:rPr kumimoji="1" lang="en-US" altLang="ja-JP" sz="1300">
              <a:latin typeface="ＭＳ Ｐゴシック" panose="020B0600070205080204" pitchFamily="50" charset="-128"/>
              <a:ea typeface="ＭＳ Ｐゴシック" panose="020B0600070205080204" pitchFamily="50" charset="-128"/>
            </a:rPr>
            <a:t>32,447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％）の増となったことから、昨年に比べ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今後も引き続き、計画的に事業を実施し、財政を圧迫させないよう過度な起債発行の抑制に努めるものである。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45085</xdr:rowOff>
    </xdr:to>
    <xdr:cxnSp macro="">
      <xdr:nvCxnSpPr>
        <xdr:cNvPr id="371" name="直線コネクタ 370"/>
        <xdr:cNvCxnSpPr/>
      </xdr:nvCxnSpPr>
      <xdr:spPr>
        <a:xfrm>
          <a:off x="3987800" y="128885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29845</xdr:rowOff>
    </xdr:from>
    <xdr:to>
      <xdr:col>19</xdr:col>
      <xdr:colOff>187325</xdr:colOff>
      <xdr:row>75</xdr:row>
      <xdr:rowOff>35560</xdr:rowOff>
    </xdr:to>
    <xdr:cxnSp macro="">
      <xdr:nvCxnSpPr>
        <xdr:cNvPr id="374" name="直線コネクタ 373"/>
        <xdr:cNvCxnSpPr/>
      </xdr:nvCxnSpPr>
      <xdr:spPr>
        <a:xfrm flipV="1">
          <a:off x="3098800" y="12888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35560</xdr:rowOff>
    </xdr:to>
    <xdr:cxnSp macro="">
      <xdr:nvCxnSpPr>
        <xdr:cNvPr id="377" name="直線コネクタ 376"/>
        <xdr:cNvCxnSpPr/>
      </xdr:nvCxnSpPr>
      <xdr:spPr>
        <a:xfrm>
          <a:off x="2209800" y="12888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29845</xdr:rowOff>
    </xdr:from>
    <xdr:to>
      <xdr:col>11</xdr:col>
      <xdr:colOff>9525</xdr:colOff>
      <xdr:row>75</xdr:row>
      <xdr:rowOff>52705</xdr:rowOff>
    </xdr:to>
    <xdr:cxnSp macro="">
      <xdr:nvCxnSpPr>
        <xdr:cNvPr id="380" name="直線コネクタ 379"/>
        <xdr:cNvCxnSpPr/>
      </xdr:nvCxnSpPr>
      <xdr:spPr>
        <a:xfrm flipV="1">
          <a:off x="1320800" y="12888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90" name="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2" name="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65422</xdr:rowOff>
    </xdr:from>
    <xdr:ext cx="736600" cy="259045"/>
    <xdr:sp macro="" textlink="">
      <xdr:nvSpPr>
        <xdr:cNvPr id="393" name="テキスト ボックス 392"/>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94" name="楕円 393"/>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71137</xdr:rowOff>
    </xdr:from>
    <xdr:ext cx="762000" cy="259045"/>
    <xdr:sp macro="" textlink="">
      <xdr:nvSpPr>
        <xdr:cNvPr id="395" name="テキスト ボックス 394"/>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6" name="楕円 395"/>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65422</xdr:rowOff>
    </xdr:from>
    <xdr:ext cx="762000" cy="259045"/>
    <xdr:sp macro="" textlink="">
      <xdr:nvSpPr>
        <xdr:cNvPr id="397" name="テキスト ボックス 396"/>
        <xdr:cNvSpPr txBox="1"/>
      </xdr:nvSpPr>
      <xdr:spPr>
        <a:xfrm>
          <a:off x="1828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8" name="楕円 397"/>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88282</xdr:rowOff>
    </xdr:from>
    <xdr:ext cx="762000" cy="259045"/>
    <xdr:sp macro="" textlink="">
      <xdr:nvSpPr>
        <xdr:cNvPr id="399" name="テキスト ボックス 398"/>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その他の経費で抑制が図られているものの、人件費が高い比率となっているため、類似団体と比較すると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今後についても、引き続き、徹底してコストの削減を図るなど、あらゆる方法を模索し、経費の削減に努めるものである。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78</xdr:row>
      <xdr:rowOff>100330</xdr:rowOff>
    </xdr:to>
    <xdr:cxnSp macro="">
      <xdr:nvCxnSpPr>
        <xdr:cNvPr id="432" name="直線コネクタ 431"/>
        <xdr:cNvCxnSpPr/>
      </xdr:nvCxnSpPr>
      <xdr:spPr>
        <a:xfrm>
          <a:off x="15671800" y="134658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92711</xdr:rowOff>
    </xdr:to>
    <xdr:cxnSp macro="">
      <xdr:nvCxnSpPr>
        <xdr:cNvPr id="435" name="直線コネクタ 434"/>
        <xdr:cNvCxnSpPr/>
      </xdr:nvCxnSpPr>
      <xdr:spPr>
        <a:xfrm>
          <a:off x="14782800" y="13427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54611</xdr:rowOff>
    </xdr:to>
    <xdr:cxnSp macro="">
      <xdr:nvCxnSpPr>
        <xdr:cNvPr id="438" name="直線コネクタ 437"/>
        <xdr:cNvCxnSpPr/>
      </xdr:nvCxnSpPr>
      <xdr:spPr>
        <a:xfrm>
          <a:off x="13893800" y="13180061"/>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153670</xdr:rowOff>
    </xdr:to>
    <xdr:cxnSp macro="">
      <xdr:nvCxnSpPr>
        <xdr:cNvPr id="441" name="直線コネクタ 440"/>
        <xdr:cNvCxnSpPr/>
      </xdr:nvCxnSpPr>
      <xdr:spPr>
        <a:xfrm flipV="1">
          <a:off x="13004800" y="131800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51" name="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53" name="楕円 452"/>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54" name="テキスト ボックス 453"/>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55" name="楕円 454"/>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90188</xdr:rowOff>
    </xdr:from>
    <xdr:ext cx="762000" cy="259045"/>
    <xdr:sp macro="" textlink="">
      <xdr:nvSpPr>
        <xdr:cNvPr id="456" name="テキスト ボックス 455"/>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7" name="楕円 45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8" name="テキスト ボックス 45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59" name="楕円 458"/>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60" name="テキスト ボックス 459"/>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58560</xdr:rowOff>
    </xdr:from>
    <xdr:to>
      <xdr:col>29</xdr:col>
      <xdr:colOff>127000</xdr:colOff>
      <xdr:row>14</xdr:row>
      <xdr:rowOff>63055</xdr:rowOff>
    </xdr:to>
    <xdr:cxnSp macro="">
      <xdr:nvCxnSpPr>
        <xdr:cNvPr id="50" name="直線コネクタ 49"/>
        <xdr:cNvCxnSpPr/>
      </xdr:nvCxnSpPr>
      <xdr:spPr bwMode="auto">
        <a:xfrm flipV="1">
          <a:off x="5003800" y="2506485"/>
          <a:ext cx="647700" cy="4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63055</xdr:rowOff>
    </xdr:from>
    <xdr:to>
      <xdr:col>26</xdr:col>
      <xdr:colOff>50800</xdr:colOff>
      <xdr:row>14</xdr:row>
      <xdr:rowOff>168389</xdr:rowOff>
    </xdr:to>
    <xdr:cxnSp macro="">
      <xdr:nvCxnSpPr>
        <xdr:cNvPr id="53" name="直線コネクタ 52"/>
        <xdr:cNvCxnSpPr/>
      </xdr:nvCxnSpPr>
      <xdr:spPr bwMode="auto">
        <a:xfrm flipV="1">
          <a:off x="4305300" y="2510980"/>
          <a:ext cx="698500" cy="10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168389</xdr:rowOff>
    </xdr:from>
    <xdr:to>
      <xdr:col>22</xdr:col>
      <xdr:colOff>114300</xdr:colOff>
      <xdr:row>14</xdr:row>
      <xdr:rowOff>168872</xdr:rowOff>
    </xdr:to>
    <xdr:cxnSp macro="">
      <xdr:nvCxnSpPr>
        <xdr:cNvPr id="56" name="直線コネクタ 55"/>
        <xdr:cNvCxnSpPr/>
      </xdr:nvCxnSpPr>
      <xdr:spPr bwMode="auto">
        <a:xfrm flipV="1">
          <a:off x="3606800" y="2616314"/>
          <a:ext cx="698500" cy="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168872</xdr:rowOff>
    </xdr:from>
    <xdr:to>
      <xdr:col>18</xdr:col>
      <xdr:colOff>177800</xdr:colOff>
      <xdr:row>15</xdr:row>
      <xdr:rowOff>11163</xdr:rowOff>
    </xdr:to>
    <xdr:cxnSp macro="">
      <xdr:nvCxnSpPr>
        <xdr:cNvPr id="59" name="直線コネクタ 58"/>
        <xdr:cNvCxnSpPr/>
      </xdr:nvCxnSpPr>
      <xdr:spPr bwMode="auto">
        <a:xfrm flipV="1">
          <a:off x="2908300" y="2616797"/>
          <a:ext cx="698500" cy="1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7760</xdr:rowOff>
    </xdr:from>
    <xdr:to>
      <xdr:col>29</xdr:col>
      <xdr:colOff>177800</xdr:colOff>
      <xdr:row>14</xdr:row>
      <xdr:rowOff>109360</xdr:rowOff>
    </xdr:to>
    <xdr:sp macro="" textlink="">
      <xdr:nvSpPr>
        <xdr:cNvPr id="69" name="楕円 68"/>
        <xdr:cNvSpPr/>
      </xdr:nvSpPr>
      <xdr:spPr bwMode="auto">
        <a:xfrm>
          <a:off x="5600700" y="24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24287</xdr:rowOff>
    </xdr:from>
    <xdr:ext cx="762000" cy="259045"/>
    <xdr:sp macro="" textlink="">
      <xdr:nvSpPr>
        <xdr:cNvPr id="70" name="人口1人当たり決算額の推移該当値テキスト130"/>
        <xdr:cNvSpPr txBox="1"/>
      </xdr:nvSpPr>
      <xdr:spPr>
        <a:xfrm>
          <a:off x="5740400" y="23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12255</xdr:rowOff>
    </xdr:from>
    <xdr:to>
      <xdr:col>26</xdr:col>
      <xdr:colOff>101600</xdr:colOff>
      <xdr:row>14</xdr:row>
      <xdr:rowOff>113855</xdr:rowOff>
    </xdr:to>
    <xdr:sp macro="" textlink="">
      <xdr:nvSpPr>
        <xdr:cNvPr id="71" name="楕円 70"/>
        <xdr:cNvSpPr/>
      </xdr:nvSpPr>
      <xdr:spPr bwMode="auto">
        <a:xfrm>
          <a:off x="4953000" y="246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124032</xdr:rowOff>
    </xdr:from>
    <xdr:ext cx="736600" cy="259045"/>
    <xdr:sp macro="" textlink="">
      <xdr:nvSpPr>
        <xdr:cNvPr id="72" name="テキスト ボックス 71"/>
        <xdr:cNvSpPr txBox="1"/>
      </xdr:nvSpPr>
      <xdr:spPr>
        <a:xfrm>
          <a:off x="4622800" y="22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117589</xdr:rowOff>
    </xdr:from>
    <xdr:to>
      <xdr:col>22</xdr:col>
      <xdr:colOff>165100</xdr:colOff>
      <xdr:row>15</xdr:row>
      <xdr:rowOff>47739</xdr:rowOff>
    </xdr:to>
    <xdr:sp macro="" textlink="">
      <xdr:nvSpPr>
        <xdr:cNvPr id="73" name="楕円 72"/>
        <xdr:cNvSpPr/>
      </xdr:nvSpPr>
      <xdr:spPr bwMode="auto">
        <a:xfrm>
          <a:off x="4254500" y="2565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57916</xdr:rowOff>
    </xdr:from>
    <xdr:ext cx="762000" cy="259045"/>
    <xdr:sp macro="" textlink="">
      <xdr:nvSpPr>
        <xdr:cNvPr id="74" name="テキスト ボックス 73"/>
        <xdr:cNvSpPr txBox="1"/>
      </xdr:nvSpPr>
      <xdr:spPr>
        <a:xfrm>
          <a:off x="3924300" y="233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118072</xdr:rowOff>
    </xdr:from>
    <xdr:to>
      <xdr:col>19</xdr:col>
      <xdr:colOff>38100</xdr:colOff>
      <xdr:row>15</xdr:row>
      <xdr:rowOff>48222</xdr:rowOff>
    </xdr:to>
    <xdr:sp macro="" textlink="">
      <xdr:nvSpPr>
        <xdr:cNvPr id="75" name="楕円 74"/>
        <xdr:cNvSpPr/>
      </xdr:nvSpPr>
      <xdr:spPr bwMode="auto">
        <a:xfrm>
          <a:off x="3556000" y="256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58399</xdr:rowOff>
    </xdr:from>
    <xdr:ext cx="762000" cy="259045"/>
    <xdr:sp macro="" textlink="">
      <xdr:nvSpPr>
        <xdr:cNvPr id="76" name="テキスト ボックス 75"/>
        <xdr:cNvSpPr txBox="1"/>
      </xdr:nvSpPr>
      <xdr:spPr>
        <a:xfrm>
          <a:off x="3225800" y="233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131813</xdr:rowOff>
    </xdr:from>
    <xdr:to>
      <xdr:col>15</xdr:col>
      <xdr:colOff>101600</xdr:colOff>
      <xdr:row>15</xdr:row>
      <xdr:rowOff>61963</xdr:rowOff>
    </xdr:to>
    <xdr:sp macro="" textlink="">
      <xdr:nvSpPr>
        <xdr:cNvPr id="77" name="楕円 76"/>
        <xdr:cNvSpPr/>
      </xdr:nvSpPr>
      <xdr:spPr bwMode="auto">
        <a:xfrm>
          <a:off x="2857500" y="257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72140</xdr:rowOff>
    </xdr:from>
    <xdr:ext cx="762000" cy="259045"/>
    <xdr:sp macro="" textlink="">
      <xdr:nvSpPr>
        <xdr:cNvPr id="78" name="テキスト ボックス 77"/>
        <xdr:cNvSpPr txBox="1"/>
      </xdr:nvSpPr>
      <xdr:spPr>
        <a:xfrm>
          <a:off x="2527300" y="23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338772</xdr:rowOff>
    </xdr:from>
    <xdr:to>
      <xdr:col>29</xdr:col>
      <xdr:colOff>127000</xdr:colOff>
      <xdr:row>37</xdr:row>
      <xdr:rowOff>340737</xdr:rowOff>
    </xdr:to>
    <xdr:cxnSp macro="">
      <xdr:nvCxnSpPr>
        <xdr:cNvPr id="112" name="直線コネクタ 111"/>
        <xdr:cNvCxnSpPr/>
      </xdr:nvCxnSpPr>
      <xdr:spPr bwMode="auto">
        <a:xfrm>
          <a:off x="5003800" y="7463472"/>
          <a:ext cx="647700" cy="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338772</xdr:rowOff>
    </xdr:from>
    <xdr:to>
      <xdr:col>26</xdr:col>
      <xdr:colOff>50800</xdr:colOff>
      <xdr:row>38</xdr:row>
      <xdr:rowOff>5274</xdr:rowOff>
    </xdr:to>
    <xdr:cxnSp macro="">
      <xdr:nvCxnSpPr>
        <xdr:cNvPr id="115" name="直線コネクタ 114"/>
        <xdr:cNvCxnSpPr/>
      </xdr:nvCxnSpPr>
      <xdr:spPr bwMode="auto">
        <a:xfrm flipV="1">
          <a:off x="4305300" y="7463472"/>
          <a:ext cx="698500" cy="9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315831</xdr:rowOff>
    </xdr:from>
    <xdr:to>
      <xdr:col>22</xdr:col>
      <xdr:colOff>114300</xdr:colOff>
      <xdr:row>38</xdr:row>
      <xdr:rowOff>5274</xdr:rowOff>
    </xdr:to>
    <xdr:cxnSp macro="">
      <xdr:nvCxnSpPr>
        <xdr:cNvPr id="118" name="直線コネクタ 117"/>
        <xdr:cNvCxnSpPr/>
      </xdr:nvCxnSpPr>
      <xdr:spPr bwMode="auto">
        <a:xfrm>
          <a:off x="3606800" y="7440531"/>
          <a:ext cx="698500" cy="3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315831</xdr:rowOff>
    </xdr:from>
    <xdr:to>
      <xdr:col>18</xdr:col>
      <xdr:colOff>177800</xdr:colOff>
      <xdr:row>37</xdr:row>
      <xdr:rowOff>323371</xdr:rowOff>
    </xdr:to>
    <xdr:cxnSp macro="">
      <xdr:nvCxnSpPr>
        <xdr:cNvPr id="121" name="直線コネクタ 120"/>
        <xdr:cNvCxnSpPr/>
      </xdr:nvCxnSpPr>
      <xdr:spPr bwMode="auto">
        <a:xfrm flipV="1">
          <a:off x="2908300" y="7440531"/>
          <a:ext cx="698500" cy="7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289937</xdr:rowOff>
    </xdr:from>
    <xdr:to>
      <xdr:col>29</xdr:col>
      <xdr:colOff>177800</xdr:colOff>
      <xdr:row>38</xdr:row>
      <xdr:rowOff>48637</xdr:rowOff>
    </xdr:to>
    <xdr:sp macro="" textlink="">
      <xdr:nvSpPr>
        <xdr:cNvPr id="131" name="楕円 130"/>
        <xdr:cNvSpPr/>
      </xdr:nvSpPr>
      <xdr:spPr bwMode="auto">
        <a:xfrm>
          <a:off x="5600700" y="741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287972</xdr:rowOff>
    </xdr:from>
    <xdr:to>
      <xdr:col>26</xdr:col>
      <xdr:colOff>101600</xdr:colOff>
      <xdr:row>38</xdr:row>
      <xdr:rowOff>46672</xdr:rowOff>
    </xdr:to>
    <xdr:sp macro="" textlink="">
      <xdr:nvSpPr>
        <xdr:cNvPr id="133" name="楕円 132"/>
        <xdr:cNvSpPr/>
      </xdr:nvSpPr>
      <xdr:spPr bwMode="auto">
        <a:xfrm>
          <a:off x="4953000" y="741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31449</xdr:rowOff>
    </xdr:from>
    <xdr:ext cx="736600" cy="259045"/>
    <xdr:sp macro="" textlink="">
      <xdr:nvSpPr>
        <xdr:cNvPr id="134" name="テキスト ボックス 133"/>
        <xdr:cNvSpPr txBox="1"/>
      </xdr:nvSpPr>
      <xdr:spPr>
        <a:xfrm>
          <a:off x="4622800" y="7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297374</xdr:rowOff>
    </xdr:from>
    <xdr:to>
      <xdr:col>22</xdr:col>
      <xdr:colOff>165100</xdr:colOff>
      <xdr:row>38</xdr:row>
      <xdr:rowOff>56074</xdr:rowOff>
    </xdr:to>
    <xdr:sp macro="" textlink="">
      <xdr:nvSpPr>
        <xdr:cNvPr id="135" name="楕円 134"/>
        <xdr:cNvSpPr/>
      </xdr:nvSpPr>
      <xdr:spPr bwMode="auto">
        <a:xfrm>
          <a:off x="4254500" y="742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40851</xdr:rowOff>
    </xdr:from>
    <xdr:ext cx="762000" cy="259045"/>
    <xdr:sp macro="" textlink="">
      <xdr:nvSpPr>
        <xdr:cNvPr id="136" name="テキスト ボックス 135"/>
        <xdr:cNvSpPr txBox="1"/>
      </xdr:nvSpPr>
      <xdr:spPr>
        <a:xfrm>
          <a:off x="3924300" y="750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265031</xdr:rowOff>
    </xdr:from>
    <xdr:to>
      <xdr:col>19</xdr:col>
      <xdr:colOff>38100</xdr:colOff>
      <xdr:row>38</xdr:row>
      <xdr:rowOff>23731</xdr:rowOff>
    </xdr:to>
    <xdr:sp macro="" textlink="">
      <xdr:nvSpPr>
        <xdr:cNvPr id="137" name="楕円 136"/>
        <xdr:cNvSpPr/>
      </xdr:nvSpPr>
      <xdr:spPr bwMode="auto">
        <a:xfrm>
          <a:off x="3556000" y="738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33908</xdr:rowOff>
    </xdr:from>
    <xdr:ext cx="762000" cy="259045"/>
    <xdr:sp macro="" textlink="">
      <xdr:nvSpPr>
        <xdr:cNvPr id="138" name="テキスト ボックス 137"/>
        <xdr:cNvSpPr txBox="1"/>
      </xdr:nvSpPr>
      <xdr:spPr>
        <a:xfrm>
          <a:off x="3225800" y="715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272571</xdr:rowOff>
    </xdr:from>
    <xdr:to>
      <xdr:col>15</xdr:col>
      <xdr:colOff>101600</xdr:colOff>
      <xdr:row>38</xdr:row>
      <xdr:rowOff>31271</xdr:rowOff>
    </xdr:to>
    <xdr:sp macro="" textlink="">
      <xdr:nvSpPr>
        <xdr:cNvPr id="139" name="楕円 138"/>
        <xdr:cNvSpPr/>
      </xdr:nvSpPr>
      <xdr:spPr bwMode="auto">
        <a:xfrm>
          <a:off x="2857500" y="739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41448</xdr:rowOff>
    </xdr:from>
    <xdr:ext cx="762000" cy="259045"/>
    <xdr:sp macro="" textlink="">
      <xdr:nvSpPr>
        <xdr:cNvPr id="140" name="テキスト ボックス 139"/>
        <xdr:cNvSpPr txBox="1"/>
      </xdr:nvSpPr>
      <xdr:spPr>
        <a:xfrm>
          <a:off x="2527300" y="71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97727</xdr:rowOff>
    </xdr:from>
    <xdr:to>
      <xdr:col>24</xdr:col>
      <xdr:colOff>63500</xdr:colOff>
      <xdr:row>32</xdr:row>
      <xdr:rowOff>105347</xdr:rowOff>
    </xdr:to>
    <xdr:cxnSp macro="">
      <xdr:nvCxnSpPr>
        <xdr:cNvPr id="61" name="直線コネクタ 60"/>
        <xdr:cNvCxnSpPr/>
      </xdr:nvCxnSpPr>
      <xdr:spPr>
        <a:xfrm flipV="1">
          <a:off x="3797300" y="558412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98018</xdr:rowOff>
    </xdr:from>
    <xdr:to>
      <xdr:col>19</xdr:col>
      <xdr:colOff>177800</xdr:colOff>
      <xdr:row>32</xdr:row>
      <xdr:rowOff>105347</xdr:rowOff>
    </xdr:to>
    <xdr:cxnSp macro="">
      <xdr:nvCxnSpPr>
        <xdr:cNvPr id="64" name="直線コネクタ 63"/>
        <xdr:cNvCxnSpPr/>
      </xdr:nvCxnSpPr>
      <xdr:spPr>
        <a:xfrm>
          <a:off x="2908300" y="5584418"/>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98018</xdr:rowOff>
    </xdr:from>
    <xdr:to>
      <xdr:col>15</xdr:col>
      <xdr:colOff>50800</xdr:colOff>
      <xdr:row>32</xdr:row>
      <xdr:rowOff>125235</xdr:rowOff>
    </xdr:to>
    <xdr:cxnSp macro="">
      <xdr:nvCxnSpPr>
        <xdr:cNvPr id="67" name="直線コネクタ 66"/>
        <xdr:cNvCxnSpPr/>
      </xdr:nvCxnSpPr>
      <xdr:spPr>
        <a:xfrm flipV="1">
          <a:off x="2019300" y="5584418"/>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124232</xdr:rowOff>
    </xdr:from>
    <xdr:to>
      <xdr:col>10</xdr:col>
      <xdr:colOff>114300</xdr:colOff>
      <xdr:row>32</xdr:row>
      <xdr:rowOff>125235</xdr:rowOff>
    </xdr:to>
    <xdr:cxnSp macro="">
      <xdr:nvCxnSpPr>
        <xdr:cNvPr id="70" name="直線コネクタ 69"/>
        <xdr:cNvCxnSpPr/>
      </xdr:nvCxnSpPr>
      <xdr:spPr>
        <a:xfrm>
          <a:off x="1130300" y="5610632"/>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46927</xdr:rowOff>
    </xdr:from>
    <xdr:to>
      <xdr:col>24</xdr:col>
      <xdr:colOff>114300</xdr:colOff>
      <xdr:row>32</xdr:row>
      <xdr:rowOff>148527</xdr:rowOff>
    </xdr:to>
    <xdr:sp macro="" textlink="">
      <xdr:nvSpPr>
        <xdr:cNvPr id="80" name="楕円 79"/>
        <xdr:cNvSpPr/>
      </xdr:nvSpPr>
      <xdr:spPr>
        <a:xfrm>
          <a:off x="4584700" y="5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69804</xdr:rowOff>
    </xdr:from>
    <xdr:ext cx="599010" cy="259045"/>
    <xdr:sp macro="" textlink="">
      <xdr:nvSpPr>
        <xdr:cNvPr id="81" name="人件費該当値テキスト"/>
        <xdr:cNvSpPr txBox="1"/>
      </xdr:nvSpPr>
      <xdr:spPr>
        <a:xfrm>
          <a:off x="4686300" y="53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54547</xdr:rowOff>
    </xdr:from>
    <xdr:to>
      <xdr:col>20</xdr:col>
      <xdr:colOff>38100</xdr:colOff>
      <xdr:row>32</xdr:row>
      <xdr:rowOff>156147</xdr:rowOff>
    </xdr:to>
    <xdr:sp macro="" textlink="">
      <xdr:nvSpPr>
        <xdr:cNvPr id="82" name="楕円 81"/>
        <xdr:cNvSpPr/>
      </xdr:nvSpPr>
      <xdr:spPr>
        <a:xfrm>
          <a:off x="3746500" y="55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1224</xdr:rowOff>
    </xdr:from>
    <xdr:ext cx="599010" cy="259045"/>
    <xdr:sp macro="" textlink="">
      <xdr:nvSpPr>
        <xdr:cNvPr id="83" name="テキスト ボックス 82"/>
        <xdr:cNvSpPr txBox="1"/>
      </xdr:nvSpPr>
      <xdr:spPr>
        <a:xfrm>
          <a:off x="3497795" y="531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47218</xdr:rowOff>
    </xdr:from>
    <xdr:to>
      <xdr:col>15</xdr:col>
      <xdr:colOff>101600</xdr:colOff>
      <xdr:row>32</xdr:row>
      <xdr:rowOff>148818</xdr:rowOff>
    </xdr:to>
    <xdr:sp macro="" textlink="">
      <xdr:nvSpPr>
        <xdr:cNvPr id="84" name="楕円 83"/>
        <xdr:cNvSpPr/>
      </xdr:nvSpPr>
      <xdr:spPr>
        <a:xfrm>
          <a:off x="2857500" y="5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165345</xdr:rowOff>
    </xdr:from>
    <xdr:ext cx="599010" cy="259045"/>
    <xdr:sp macro="" textlink="">
      <xdr:nvSpPr>
        <xdr:cNvPr id="85" name="テキスト ボックス 84"/>
        <xdr:cNvSpPr txBox="1"/>
      </xdr:nvSpPr>
      <xdr:spPr>
        <a:xfrm>
          <a:off x="2608795" y="53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74435</xdr:rowOff>
    </xdr:from>
    <xdr:to>
      <xdr:col>10</xdr:col>
      <xdr:colOff>165100</xdr:colOff>
      <xdr:row>33</xdr:row>
      <xdr:rowOff>4585</xdr:rowOff>
    </xdr:to>
    <xdr:sp macro="" textlink="">
      <xdr:nvSpPr>
        <xdr:cNvPr id="86" name="楕円 85"/>
        <xdr:cNvSpPr/>
      </xdr:nvSpPr>
      <xdr:spPr>
        <a:xfrm>
          <a:off x="1968500" y="55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21112</xdr:rowOff>
    </xdr:from>
    <xdr:ext cx="599010" cy="259045"/>
    <xdr:sp macro="" textlink="">
      <xdr:nvSpPr>
        <xdr:cNvPr id="87" name="テキスト ボックス 86"/>
        <xdr:cNvSpPr txBox="1"/>
      </xdr:nvSpPr>
      <xdr:spPr>
        <a:xfrm>
          <a:off x="1719795" y="533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73432</xdr:rowOff>
    </xdr:from>
    <xdr:to>
      <xdr:col>6</xdr:col>
      <xdr:colOff>38100</xdr:colOff>
      <xdr:row>33</xdr:row>
      <xdr:rowOff>3582</xdr:rowOff>
    </xdr:to>
    <xdr:sp macro="" textlink="">
      <xdr:nvSpPr>
        <xdr:cNvPr id="88" name="楕円 87"/>
        <xdr:cNvSpPr/>
      </xdr:nvSpPr>
      <xdr:spPr>
        <a:xfrm>
          <a:off x="1079500" y="55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20109</xdr:rowOff>
    </xdr:from>
    <xdr:ext cx="599010" cy="259045"/>
    <xdr:sp macro="" textlink="">
      <xdr:nvSpPr>
        <xdr:cNvPr id="89" name="テキスト ボックス 88"/>
        <xdr:cNvSpPr txBox="1"/>
      </xdr:nvSpPr>
      <xdr:spPr>
        <a:xfrm>
          <a:off x="830795" y="533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163344</xdr:rowOff>
    </xdr:from>
    <xdr:to>
      <xdr:col>24</xdr:col>
      <xdr:colOff>63500</xdr:colOff>
      <xdr:row>55</xdr:row>
      <xdr:rowOff>69073</xdr:rowOff>
    </xdr:to>
    <xdr:cxnSp macro="">
      <xdr:nvCxnSpPr>
        <xdr:cNvPr id="121" name="直線コネクタ 120"/>
        <xdr:cNvCxnSpPr/>
      </xdr:nvCxnSpPr>
      <xdr:spPr>
        <a:xfrm flipV="1">
          <a:off x="3797300" y="9421644"/>
          <a:ext cx="838200" cy="7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69073</xdr:rowOff>
    </xdr:from>
    <xdr:to>
      <xdr:col>19</xdr:col>
      <xdr:colOff>177800</xdr:colOff>
      <xdr:row>55</xdr:row>
      <xdr:rowOff>111952</xdr:rowOff>
    </xdr:to>
    <xdr:cxnSp macro="">
      <xdr:nvCxnSpPr>
        <xdr:cNvPr id="124" name="直線コネクタ 123"/>
        <xdr:cNvCxnSpPr/>
      </xdr:nvCxnSpPr>
      <xdr:spPr>
        <a:xfrm flipV="1">
          <a:off x="2908300" y="9498823"/>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111952</xdr:rowOff>
    </xdr:from>
    <xdr:to>
      <xdr:col>15</xdr:col>
      <xdr:colOff>50800</xdr:colOff>
      <xdr:row>55</xdr:row>
      <xdr:rowOff>170539</xdr:rowOff>
    </xdr:to>
    <xdr:cxnSp macro="">
      <xdr:nvCxnSpPr>
        <xdr:cNvPr id="127" name="直線コネクタ 126"/>
        <xdr:cNvCxnSpPr/>
      </xdr:nvCxnSpPr>
      <xdr:spPr>
        <a:xfrm flipV="1">
          <a:off x="2019300" y="9541702"/>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169777</xdr:rowOff>
    </xdr:from>
    <xdr:to>
      <xdr:col>10</xdr:col>
      <xdr:colOff>114300</xdr:colOff>
      <xdr:row>55</xdr:row>
      <xdr:rowOff>170539</xdr:rowOff>
    </xdr:to>
    <xdr:cxnSp macro="">
      <xdr:nvCxnSpPr>
        <xdr:cNvPr id="130" name="直線コネクタ 129"/>
        <xdr:cNvCxnSpPr/>
      </xdr:nvCxnSpPr>
      <xdr:spPr>
        <a:xfrm>
          <a:off x="1130300" y="95995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112544</xdr:rowOff>
    </xdr:from>
    <xdr:to>
      <xdr:col>24</xdr:col>
      <xdr:colOff>114300</xdr:colOff>
      <xdr:row>55</xdr:row>
      <xdr:rowOff>42694</xdr:rowOff>
    </xdr:to>
    <xdr:sp macro="" textlink="">
      <xdr:nvSpPr>
        <xdr:cNvPr id="140" name="楕円 139"/>
        <xdr:cNvSpPr/>
      </xdr:nvSpPr>
      <xdr:spPr>
        <a:xfrm>
          <a:off x="4584700" y="93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135421</xdr:rowOff>
    </xdr:from>
    <xdr:ext cx="599010" cy="259045"/>
    <xdr:sp macro="" textlink="">
      <xdr:nvSpPr>
        <xdr:cNvPr id="141" name="物件費該当値テキスト"/>
        <xdr:cNvSpPr txBox="1"/>
      </xdr:nvSpPr>
      <xdr:spPr>
        <a:xfrm>
          <a:off x="4686300" y="92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18273</xdr:rowOff>
    </xdr:from>
    <xdr:to>
      <xdr:col>20</xdr:col>
      <xdr:colOff>38100</xdr:colOff>
      <xdr:row>55</xdr:row>
      <xdr:rowOff>119873</xdr:rowOff>
    </xdr:to>
    <xdr:sp macro="" textlink="">
      <xdr:nvSpPr>
        <xdr:cNvPr id="142" name="楕円 141"/>
        <xdr:cNvSpPr/>
      </xdr:nvSpPr>
      <xdr:spPr>
        <a:xfrm>
          <a:off x="3746500" y="94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136400</xdr:rowOff>
    </xdr:from>
    <xdr:ext cx="534377" cy="259045"/>
    <xdr:sp macro="" textlink="">
      <xdr:nvSpPr>
        <xdr:cNvPr id="143" name="テキスト ボックス 142"/>
        <xdr:cNvSpPr txBox="1"/>
      </xdr:nvSpPr>
      <xdr:spPr>
        <a:xfrm>
          <a:off x="3530111" y="92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61152</xdr:rowOff>
    </xdr:from>
    <xdr:to>
      <xdr:col>15</xdr:col>
      <xdr:colOff>101600</xdr:colOff>
      <xdr:row>55</xdr:row>
      <xdr:rowOff>162752</xdr:rowOff>
    </xdr:to>
    <xdr:sp macro="" textlink="">
      <xdr:nvSpPr>
        <xdr:cNvPr id="144" name="楕円 143"/>
        <xdr:cNvSpPr/>
      </xdr:nvSpPr>
      <xdr:spPr>
        <a:xfrm>
          <a:off x="2857500" y="94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7829</xdr:rowOff>
    </xdr:from>
    <xdr:ext cx="534377" cy="259045"/>
    <xdr:sp macro="" textlink="">
      <xdr:nvSpPr>
        <xdr:cNvPr id="145" name="テキスト ボックス 144"/>
        <xdr:cNvSpPr txBox="1"/>
      </xdr:nvSpPr>
      <xdr:spPr>
        <a:xfrm>
          <a:off x="2641111" y="926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119739</xdr:rowOff>
    </xdr:from>
    <xdr:to>
      <xdr:col>10</xdr:col>
      <xdr:colOff>165100</xdr:colOff>
      <xdr:row>56</xdr:row>
      <xdr:rowOff>49889</xdr:rowOff>
    </xdr:to>
    <xdr:sp macro="" textlink="">
      <xdr:nvSpPr>
        <xdr:cNvPr id="146" name="楕円 145"/>
        <xdr:cNvSpPr/>
      </xdr:nvSpPr>
      <xdr:spPr>
        <a:xfrm>
          <a:off x="1968500" y="95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66416</xdr:rowOff>
    </xdr:from>
    <xdr:ext cx="534377" cy="259045"/>
    <xdr:sp macro="" textlink="">
      <xdr:nvSpPr>
        <xdr:cNvPr id="147" name="テキスト ボックス 146"/>
        <xdr:cNvSpPr txBox="1"/>
      </xdr:nvSpPr>
      <xdr:spPr>
        <a:xfrm>
          <a:off x="1752111" y="93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118977</xdr:rowOff>
    </xdr:from>
    <xdr:to>
      <xdr:col>6</xdr:col>
      <xdr:colOff>38100</xdr:colOff>
      <xdr:row>56</xdr:row>
      <xdr:rowOff>49127</xdr:rowOff>
    </xdr:to>
    <xdr:sp macro="" textlink="">
      <xdr:nvSpPr>
        <xdr:cNvPr id="148" name="楕円 147"/>
        <xdr:cNvSpPr/>
      </xdr:nvSpPr>
      <xdr:spPr>
        <a:xfrm>
          <a:off x="1079500" y="95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65654</xdr:rowOff>
    </xdr:from>
    <xdr:ext cx="534377" cy="259045"/>
    <xdr:sp macro="" textlink="">
      <xdr:nvSpPr>
        <xdr:cNvPr id="149" name="テキスト ボックス 148"/>
        <xdr:cNvSpPr txBox="1"/>
      </xdr:nvSpPr>
      <xdr:spPr>
        <a:xfrm>
          <a:off x="863111" y="93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104564</xdr:rowOff>
    </xdr:from>
    <xdr:to>
      <xdr:col>24</xdr:col>
      <xdr:colOff>63500</xdr:colOff>
      <xdr:row>77</xdr:row>
      <xdr:rowOff>132224</xdr:rowOff>
    </xdr:to>
    <xdr:cxnSp macro="">
      <xdr:nvCxnSpPr>
        <xdr:cNvPr id="176" name="直線コネクタ 175"/>
        <xdr:cNvCxnSpPr/>
      </xdr:nvCxnSpPr>
      <xdr:spPr>
        <a:xfrm flipV="1">
          <a:off x="3797300" y="13306214"/>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105387</xdr:rowOff>
    </xdr:from>
    <xdr:to>
      <xdr:col>19</xdr:col>
      <xdr:colOff>177800</xdr:colOff>
      <xdr:row>77</xdr:row>
      <xdr:rowOff>132224</xdr:rowOff>
    </xdr:to>
    <xdr:cxnSp macro="">
      <xdr:nvCxnSpPr>
        <xdr:cNvPr id="179" name="直線コネクタ 178"/>
        <xdr:cNvCxnSpPr/>
      </xdr:nvCxnSpPr>
      <xdr:spPr>
        <a:xfrm>
          <a:off x="2908300" y="13307037"/>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105387</xdr:rowOff>
    </xdr:from>
    <xdr:to>
      <xdr:col>15</xdr:col>
      <xdr:colOff>50800</xdr:colOff>
      <xdr:row>77</xdr:row>
      <xdr:rowOff>142808</xdr:rowOff>
    </xdr:to>
    <xdr:cxnSp macro="">
      <xdr:nvCxnSpPr>
        <xdr:cNvPr id="182" name="直線コネクタ 181"/>
        <xdr:cNvCxnSpPr/>
      </xdr:nvCxnSpPr>
      <xdr:spPr>
        <a:xfrm flipV="1">
          <a:off x="2019300" y="13307037"/>
          <a:ext cx="889000" cy="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86985</xdr:rowOff>
    </xdr:from>
    <xdr:to>
      <xdr:col>10</xdr:col>
      <xdr:colOff>114300</xdr:colOff>
      <xdr:row>77</xdr:row>
      <xdr:rowOff>142808</xdr:rowOff>
    </xdr:to>
    <xdr:cxnSp macro="">
      <xdr:nvCxnSpPr>
        <xdr:cNvPr id="185" name="直線コネクタ 184"/>
        <xdr:cNvCxnSpPr/>
      </xdr:nvCxnSpPr>
      <xdr:spPr>
        <a:xfrm>
          <a:off x="1130300" y="13288635"/>
          <a:ext cx="889000" cy="5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53764</xdr:rowOff>
    </xdr:from>
    <xdr:to>
      <xdr:col>24</xdr:col>
      <xdr:colOff>114300</xdr:colOff>
      <xdr:row>77</xdr:row>
      <xdr:rowOff>155364</xdr:rowOff>
    </xdr:to>
    <xdr:sp macro="" textlink="">
      <xdr:nvSpPr>
        <xdr:cNvPr id="195" name="楕円 194"/>
        <xdr:cNvSpPr/>
      </xdr:nvSpPr>
      <xdr:spPr>
        <a:xfrm>
          <a:off x="4584700" y="132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76641</xdr:rowOff>
    </xdr:from>
    <xdr:ext cx="469744" cy="259045"/>
    <xdr:sp macro="" textlink="">
      <xdr:nvSpPr>
        <xdr:cNvPr id="196" name="維持補修費該当値テキスト"/>
        <xdr:cNvSpPr txBox="1"/>
      </xdr:nvSpPr>
      <xdr:spPr>
        <a:xfrm>
          <a:off x="4686300" y="1310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81424</xdr:rowOff>
    </xdr:from>
    <xdr:to>
      <xdr:col>20</xdr:col>
      <xdr:colOff>38100</xdr:colOff>
      <xdr:row>78</xdr:row>
      <xdr:rowOff>11574</xdr:rowOff>
    </xdr:to>
    <xdr:sp macro="" textlink="">
      <xdr:nvSpPr>
        <xdr:cNvPr id="197" name="楕円 196"/>
        <xdr:cNvSpPr/>
      </xdr:nvSpPr>
      <xdr:spPr>
        <a:xfrm>
          <a:off x="3746500" y="132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2701</xdr:rowOff>
    </xdr:from>
    <xdr:ext cx="469744" cy="259045"/>
    <xdr:sp macro="" textlink="">
      <xdr:nvSpPr>
        <xdr:cNvPr id="198" name="テキスト ボックス 197"/>
        <xdr:cNvSpPr txBox="1"/>
      </xdr:nvSpPr>
      <xdr:spPr>
        <a:xfrm>
          <a:off x="3562428" y="133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54587</xdr:rowOff>
    </xdr:from>
    <xdr:to>
      <xdr:col>15</xdr:col>
      <xdr:colOff>101600</xdr:colOff>
      <xdr:row>77</xdr:row>
      <xdr:rowOff>156187</xdr:rowOff>
    </xdr:to>
    <xdr:sp macro="" textlink="">
      <xdr:nvSpPr>
        <xdr:cNvPr id="199" name="楕円 198"/>
        <xdr:cNvSpPr/>
      </xdr:nvSpPr>
      <xdr:spPr>
        <a:xfrm>
          <a:off x="2857500" y="132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1264</xdr:rowOff>
    </xdr:from>
    <xdr:ext cx="469744" cy="259045"/>
    <xdr:sp macro="" textlink="">
      <xdr:nvSpPr>
        <xdr:cNvPr id="200" name="テキスト ボックス 199"/>
        <xdr:cNvSpPr txBox="1"/>
      </xdr:nvSpPr>
      <xdr:spPr>
        <a:xfrm>
          <a:off x="2673428" y="1303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92008</xdr:rowOff>
    </xdr:from>
    <xdr:to>
      <xdr:col>10</xdr:col>
      <xdr:colOff>165100</xdr:colOff>
      <xdr:row>78</xdr:row>
      <xdr:rowOff>22158</xdr:rowOff>
    </xdr:to>
    <xdr:sp macro="" textlink="">
      <xdr:nvSpPr>
        <xdr:cNvPr id="201" name="楕円 200"/>
        <xdr:cNvSpPr/>
      </xdr:nvSpPr>
      <xdr:spPr>
        <a:xfrm>
          <a:off x="19685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38685</xdr:rowOff>
    </xdr:from>
    <xdr:ext cx="469744" cy="259045"/>
    <xdr:sp macro="" textlink="">
      <xdr:nvSpPr>
        <xdr:cNvPr id="202" name="テキスト ボックス 201"/>
        <xdr:cNvSpPr txBox="1"/>
      </xdr:nvSpPr>
      <xdr:spPr>
        <a:xfrm>
          <a:off x="1784428" y="130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36185</xdr:rowOff>
    </xdr:from>
    <xdr:to>
      <xdr:col>6</xdr:col>
      <xdr:colOff>38100</xdr:colOff>
      <xdr:row>77</xdr:row>
      <xdr:rowOff>137785</xdr:rowOff>
    </xdr:to>
    <xdr:sp macro="" textlink="">
      <xdr:nvSpPr>
        <xdr:cNvPr id="203" name="楕円 202"/>
        <xdr:cNvSpPr/>
      </xdr:nvSpPr>
      <xdr:spPr>
        <a:xfrm>
          <a:off x="1079500" y="132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154312</xdr:rowOff>
    </xdr:from>
    <xdr:ext cx="469744" cy="259045"/>
    <xdr:sp macro="" textlink="">
      <xdr:nvSpPr>
        <xdr:cNvPr id="204" name="テキスト ボックス 203"/>
        <xdr:cNvSpPr txBox="1"/>
      </xdr:nvSpPr>
      <xdr:spPr>
        <a:xfrm>
          <a:off x="895428" y="1301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155232</xdr:rowOff>
    </xdr:from>
    <xdr:to>
      <xdr:col>24</xdr:col>
      <xdr:colOff>63500</xdr:colOff>
      <xdr:row>96</xdr:row>
      <xdr:rowOff>170332</xdr:rowOff>
    </xdr:to>
    <xdr:cxnSp macro="">
      <xdr:nvCxnSpPr>
        <xdr:cNvPr id="234" name="直線コネクタ 233"/>
        <xdr:cNvCxnSpPr/>
      </xdr:nvCxnSpPr>
      <xdr:spPr>
        <a:xfrm>
          <a:off x="3797300" y="16614432"/>
          <a:ext cx="8382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75146</xdr:rowOff>
    </xdr:from>
    <xdr:to>
      <xdr:col>19</xdr:col>
      <xdr:colOff>177800</xdr:colOff>
      <xdr:row>96</xdr:row>
      <xdr:rowOff>155232</xdr:rowOff>
    </xdr:to>
    <xdr:cxnSp macro="">
      <xdr:nvCxnSpPr>
        <xdr:cNvPr id="237" name="直線コネクタ 236"/>
        <xdr:cNvCxnSpPr/>
      </xdr:nvCxnSpPr>
      <xdr:spPr>
        <a:xfrm>
          <a:off x="2908300" y="16534346"/>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75146</xdr:rowOff>
    </xdr:from>
    <xdr:to>
      <xdr:col>15</xdr:col>
      <xdr:colOff>50800</xdr:colOff>
      <xdr:row>97</xdr:row>
      <xdr:rowOff>59461</xdr:rowOff>
    </xdr:to>
    <xdr:cxnSp macro="">
      <xdr:nvCxnSpPr>
        <xdr:cNvPr id="240" name="直線コネクタ 239"/>
        <xdr:cNvCxnSpPr/>
      </xdr:nvCxnSpPr>
      <xdr:spPr>
        <a:xfrm flipV="1">
          <a:off x="2019300" y="16534346"/>
          <a:ext cx="889000" cy="15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59461</xdr:rowOff>
    </xdr:from>
    <xdr:to>
      <xdr:col>10</xdr:col>
      <xdr:colOff>114300</xdr:colOff>
      <xdr:row>97</xdr:row>
      <xdr:rowOff>70472</xdr:rowOff>
    </xdr:to>
    <xdr:cxnSp macro="">
      <xdr:nvCxnSpPr>
        <xdr:cNvPr id="243" name="直線コネクタ 242"/>
        <xdr:cNvCxnSpPr/>
      </xdr:nvCxnSpPr>
      <xdr:spPr>
        <a:xfrm flipV="1">
          <a:off x="1130300" y="1669011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119532</xdr:rowOff>
    </xdr:from>
    <xdr:to>
      <xdr:col>24</xdr:col>
      <xdr:colOff>114300</xdr:colOff>
      <xdr:row>97</xdr:row>
      <xdr:rowOff>49682</xdr:rowOff>
    </xdr:to>
    <xdr:sp macro="" textlink="">
      <xdr:nvSpPr>
        <xdr:cNvPr id="253" name="楕円 252"/>
        <xdr:cNvSpPr/>
      </xdr:nvSpPr>
      <xdr:spPr>
        <a:xfrm>
          <a:off x="45847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97959</xdr:rowOff>
    </xdr:from>
    <xdr:ext cx="534377" cy="259045"/>
    <xdr:sp macro="" textlink="">
      <xdr:nvSpPr>
        <xdr:cNvPr id="254" name="扶助費該当値テキスト"/>
        <xdr:cNvSpPr txBox="1"/>
      </xdr:nvSpPr>
      <xdr:spPr>
        <a:xfrm>
          <a:off x="4686300"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104432</xdr:rowOff>
    </xdr:from>
    <xdr:to>
      <xdr:col>20</xdr:col>
      <xdr:colOff>38100</xdr:colOff>
      <xdr:row>97</xdr:row>
      <xdr:rowOff>34582</xdr:rowOff>
    </xdr:to>
    <xdr:sp macro="" textlink="">
      <xdr:nvSpPr>
        <xdr:cNvPr id="255" name="楕円 254"/>
        <xdr:cNvSpPr/>
      </xdr:nvSpPr>
      <xdr:spPr>
        <a:xfrm>
          <a:off x="3746500" y="165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25709</xdr:rowOff>
    </xdr:from>
    <xdr:ext cx="534377" cy="259045"/>
    <xdr:sp macro="" textlink="">
      <xdr:nvSpPr>
        <xdr:cNvPr id="256" name="テキスト ボックス 255"/>
        <xdr:cNvSpPr txBox="1"/>
      </xdr:nvSpPr>
      <xdr:spPr>
        <a:xfrm>
          <a:off x="3530111" y="166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24346</xdr:rowOff>
    </xdr:from>
    <xdr:to>
      <xdr:col>15</xdr:col>
      <xdr:colOff>101600</xdr:colOff>
      <xdr:row>96</xdr:row>
      <xdr:rowOff>125946</xdr:rowOff>
    </xdr:to>
    <xdr:sp macro="" textlink="">
      <xdr:nvSpPr>
        <xdr:cNvPr id="257" name="楕円 256"/>
        <xdr:cNvSpPr/>
      </xdr:nvSpPr>
      <xdr:spPr>
        <a:xfrm>
          <a:off x="2857500" y="164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142473</xdr:rowOff>
    </xdr:from>
    <xdr:ext cx="534377" cy="259045"/>
    <xdr:sp macro="" textlink="">
      <xdr:nvSpPr>
        <xdr:cNvPr id="258" name="テキスト ボックス 257"/>
        <xdr:cNvSpPr txBox="1"/>
      </xdr:nvSpPr>
      <xdr:spPr>
        <a:xfrm>
          <a:off x="2641111" y="1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8661</xdr:rowOff>
    </xdr:from>
    <xdr:to>
      <xdr:col>10</xdr:col>
      <xdr:colOff>165100</xdr:colOff>
      <xdr:row>97</xdr:row>
      <xdr:rowOff>110261</xdr:rowOff>
    </xdr:to>
    <xdr:sp macro="" textlink="">
      <xdr:nvSpPr>
        <xdr:cNvPr id="259" name="楕円 258"/>
        <xdr:cNvSpPr/>
      </xdr:nvSpPr>
      <xdr:spPr>
        <a:xfrm>
          <a:off x="1968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101388</xdr:rowOff>
    </xdr:from>
    <xdr:ext cx="534377" cy="259045"/>
    <xdr:sp macro="" textlink="">
      <xdr:nvSpPr>
        <xdr:cNvPr id="260" name="テキスト ボックス 259"/>
        <xdr:cNvSpPr txBox="1"/>
      </xdr:nvSpPr>
      <xdr:spPr>
        <a:xfrm>
          <a:off x="1752111" y="167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19672</xdr:rowOff>
    </xdr:from>
    <xdr:to>
      <xdr:col>6</xdr:col>
      <xdr:colOff>38100</xdr:colOff>
      <xdr:row>97</xdr:row>
      <xdr:rowOff>121272</xdr:rowOff>
    </xdr:to>
    <xdr:sp macro="" textlink="">
      <xdr:nvSpPr>
        <xdr:cNvPr id="261" name="楕円 260"/>
        <xdr:cNvSpPr/>
      </xdr:nvSpPr>
      <xdr:spPr>
        <a:xfrm>
          <a:off x="1079500" y="166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112399</xdr:rowOff>
    </xdr:from>
    <xdr:ext cx="534377" cy="259045"/>
    <xdr:sp macro="" textlink="">
      <xdr:nvSpPr>
        <xdr:cNvPr id="262" name="テキスト ボックス 261"/>
        <xdr:cNvSpPr txBox="1"/>
      </xdr:nvSpPr>
      <xdr:spPr>
        <a:xfrm>
          <a:off x="863111" y="167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46553</xdr:rowOff>
    </xdr:from>
    <xdr:to>
      <xdr:col>55</xdr:col>
      <xdr:colOff>0</xdr:colOff>
      <xdr:row>31</xdr:row>
      <xdr:rowOff>154483</xdr:rowOff>
    </xdr:to>
    <xdr:cxnSp macro="">
      <xdr:nvCxnSpPr>
        <xdr:cNvPr id="291" name="直線コネクタ 290"/>
        <xdr:cNvCxnSpPr/>
      </xdr:nvCxnSpPr>
      <xdr:spPr>
        <a:xfrm flipV="1">
          <a:off x="9639300" y="5361503"/>
          <a:ext cx="8382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154483</xdr:rowOff>
    </xdr:from>
    <xdr:to>
      <xdr:col>50</xdr:col>
      <xdr:colOff>114300</xdr:colOff>
      <xdr:row>32</xdr:row>
      <xdr:rowOff>30361</xdr:rowOff>
    </xdr:to>
    <xdr:cxnSp macro="">
      <xdr:nvCxnSpPr>
        <xdr:cNvPr id="294" name="直線コネクタ 293"/>
        <xdr:cNvCxnSpPr/>
      </xdr:nvCxnSpPr>
      <xdr:spPr>
        <a:xfrm flipV="1">
          <a:off x="8750300" y="5469433"/>
          <a:ext cx="889000" cy="4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30361</xdr:rowOff>
    </xdr:from>
    <xdr:to>
      <xdr:col>45</xdr:col>
      <xdr:colOff>177800</xdr:colOff>
      <xdr:row>32</xdr:row>
      <xdr:rowOff>54859</xdr:rowOff>
    </xdr:to>
    <xdr:cxnSp macro="">
      <xdr:nvCxnSpPr>
        <xdr:cNvPr id="297" name="直線コネクタ 296"/>
        <xdr:cNvCxnSpPr/>
      </xdr:nvCxnSpPr>
      <xdr:spPr>
        <a:xfrm flipV="1">
          <a:off x="7861300" y="5516761"/>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54859</xdr:rowOff>
    </xdr:from>
    <xdr:to>
      <xdr:col>41</xdr:col>
      <xdr:colOff>50800</xdr:colOff>
      <xdr:row>34</xdr:row>
      <xdr:rowOff>109662</xdr:rowOff>
    </xdr:to>
    <xdr:cxnSp macro="">
      <xdr:nvCxnSpPr>
        <xdr:cNvPr id="300" name="直線コネクタ 299"/>
        <xdr:cNvCxnSpPr/>
      </xdr:nvCxnSpPr>
      <xdr:spPr>
        <a:xfrm flipV="1">
          <a:off x="6972300" y="5541259"/>
          <a:ext cx="889000" cy="39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167203</xdr:rowOff>
    </xdr:from>
    <xdr:to>
      <xdr:col>55</xdr:col>
      <xdr:colOff>50800</xdr:colOff>
      <xdr:row>31</xdr:row>
      <xdr:rowOff>97353</xdr:rowOff>
    </xdr:to>
    <xdr:sp macro="" textlink="">
      <xdr:nvSpPr>
        <xdr:cNvPr id="310" name="楕円 309"/>
        <xdr:cNvSpPr/>
      </xdr:nvSpPr>
      <xdr:spPr>
        <a:xfrm>
          <a:off x="10426700" y="53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120230</xdr:rowOff>
    </xdr:from>
    <xdr:ext cx="599010" cy="259045"/>
    <xdr:sp macro="" textlink="">
      <xdr:nvSpPr>
        <xdr:cNvPr id="311" name="補助費等該当値テキスト"/>
        <xdr:cNvSpPr txBox="1"/>
      </xdr:nvSpPr>
      <xdr:spPr>
        <a:xfrm>
          <a:off x="10528300" y="526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103683</xdr:rowOff>
    </xdr:from>
    <xdr:to>
      <xdr:col>50</xdr:col>
      <xdr:colOff>165100</xdr:colOff>
      <xdr:row>32</xdr:row>
      <xdr:rowOff>33833</xdr:rowOff>
    </xdr:to>
    <xdr:sp macro="" textlink="">
      <xdr:nvSpPr>
        <xdr:cNvPr id="312" name="楕円 311"/>
        <xdr:cNvSpPr/>
      </xdr:nvSpPr>
      <xdr:spPr>
        <a:xfrm>
          <a:off x="9588500" y="54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50360</xdr:rowOff>
    </xdr:from>
    <xdr:ext cx="599010" cy="259045"/>
    <xdr:sp macro="" textlink="">
      <xdr:nvSpPr>
        <xdr:cNvPr id="313" name="テキスト ボックス 312"/>
        <xdr:cNvSpPr txBox="1"/>
      </xdr:nvSpPr>
      <xdr:spPr>
        <a:xfrm>
          <a:off x="9339795" y="519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151011</xdr:rowOff>
    </xdr:from>
    <xdr:to>
      <xdr:col>46</xdr:col>
      <xdr:colOff>38100</xdr:colOff>
      <xdr:row>32</xdr:row>
      <xdr:rowOff>81161</xdr:rowOff>
    </xdr:to>
    <xdr:sp macro="" textlink="">
      <xdr:nvSpPr>
        <xdr:cNvPr id="314" name="楕円 313"/>
        <xdr:cNvSpPr/>
      </xdr:nvSpPr>
      <xdr:spPr>
        <a:xfrm>
          <a:off x="8699500" y="54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97688</xdr:rowOff>
    </xdr:from>
    <xdr:ext cx="599010" cy="259045"/>
    <xdr:sp macro="" textlink="">
      <xdr:nvSpPr>
        <xdr:cNvPr id="315" name="テキスト ボックス 314"/>
        <xdr:cNvSpPr txBox="1"/>
      </xdr:nvSpPr>
      <xdr:spPr>
        <a:xfrm>
          <a:off x="8450795" y="524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4059</xdr:rowOff>
    </xdr:from>
    <xdr:to>
      <xdr:col>41</xdr:col>
      <xdr:colOff>101600</xdr:colOff>
      <xdr:row>32</xdr:row>
      <xdr:rowOff>105659</xdr:rowOff>
    </xdr:to>
    <xdr:sp macro="" textlink="">
      <xdr:nvSpPr>
        <xdr:cNvPr id="316" name="楕円 315"/>
        <xdr:cNvSpPr/>
      </xdr:nvSpPr>
      <xdr:spPr>
        <a:xfrm>
          <a:off x="7810500" y="54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122186</xdr:rowOff>
    </xdr:from>
    <xdr:ext cx="599010" cy="259045"/>
    <xdr:sp macro="" textlink="">
      <xdr:nvSpPr>
        <xdr:cNvPr id="317" name="テキスト ボックス 316"/>
        <xdr:cNvSpPr txBox="1"/>
      </xdr:nvSpPr>
      <xdr:spPr>
        <a:xfrm>
          <a:off x="7561795" y="52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58862</xdr:rowOff>
    </xdr:from>
    <xdr:to>
      <xdr:col>36</xdr:col>
      <xdr:colOff>165100</xdr:colOff>
      <xdr:row>34</xdr:row>
      <xdr:rowOff>160462</xdr:rowOff>
    </xdr:to>
    <xdr:sp macro="" textlink="">
      <xdr:nvSpPr>
        <xdr:cNvPr id="318" name="楕円 317"/>
        <xdr:cNvSpPr/>
      </xdr:nvSpPr>
      <xdr:spPr>
        <a:xfrm>
          <a:off x="6921500" y="58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5539</xdr:rowOff>
    </xdr:from>
    <xdr:ext cx="599010" cy="259045"/>
    <xdr:sp macro="" textlink="">
      <xdr:nvSpPr>
        <xdr:cNvPr id="319" name="テキスト ボックス 318"/>
        <xdr:cNvSpPr txBox="1"/>
      </xdr:nvSpPr>
      <xdr:spPr>
        <a:xfrm>
          <a:off x="6672795" y="566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26026</xdr:rowOff>
    </xdr:from>
    <xdr:to>
      <xdr:col>55</xdr:col>
      <xdr:colOff>0</xdr:colOff>
      <xdr:row>56</xdr:row>
      <xdr:rowOff>153932</xdr:rowOff>
    </xdr:to>
    <xdr:cxnSp macro="">
      <xdr:nvCxnSpPr>
        <xdr:cNvPr id="346" name="直線コネクタ 345"/>
        <xdr:cNvCxnSpPr/>
      </xdr:nvCxnSpPr>
      <xdr:spPr>
        <a:xfrm>
          <a:off x="9639300" y="9627226"/>
          <a:ext cx="838200" cy="1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26026</xdr:rowOff>
    </xdr:from>
    <xdr:to>
      <xdr:col>50</xdr:col>
      <xdr:colOff>114300</xdr:colOff>
      <xdr:row>56</xdr:row>
      <xdr:rowOff>92238</xdr:rowOff>
    </xdr:to>
    <xdr:cxnSp macro="">
      <xdr:nvCxnSpPr>
        <xdr:cNvPr id="349" name="直線コネクタ 348"/>
        <xdr:cNvCxnSpPr/>
      </xdr:nvCxnSpPr>
      <xdr:spPr>
        <a:xfrm flipV="1">
          <a:off x="8750300" y="9627226"/>
          <a:ext cx="889000" cy="6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92238</xdr:rowOff>
    </xdr:from>
    <xdr:to>
      <xdr:col>45</xdr:col>
      <xdr:colOff>177800</xdr:colOff>
      <xdr:row>56</xdr:row>
      <xdr:rowOff>151377</xdr:rowOff>
    </xdr:to>
    <xdr:cxnSp macro="">
      <xdr:nvCxnSpPr>
        <xdr:cNvPr id="352" name="直線コネクタ 351"/>
        <xdr:cNvCxnSpPr/>
      </xdr:nvCxnSpPr>
      <xdr:spPr>
        <a:xfrm flipV="1">
          <a:off x="7861300" y="9693438"/>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35056</xdr:rowOff>
    </xdr:from>
    <xdr:to>
      <xdr:col>41</xdr:col>
      <xdr:colOff>50800</xdr:colOff>
      <xdr:row>56</xdr:row>
      <xdr:rowOff>151377</xdr:rowOff>
    </xdr:to>
    <xdr:cxnSp macro="">
      <xdr:nvCxnSpPr>
        <xdr:cNvPr id="355" name="直線コネクタ 354"/>
        <xdr:cNvCxnSpPr/>
      </xdr:nvCxnSpPr>
      <xdr:spPr>
        <a:xfrm>
          <a:off x="6972300" y="9636256"/>
          <a:ext cx="889000" cy="1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103132</xdr:rowOff>
    </xdr:from>
    <xdr:to>
      <xdr:col>55</xdr:col>
      <xdr:colOff>50800</xdr:colOff>
      <xdr:row>57</xdr:row>
      <xdr:rowOff>33282</xdr:rowOff>
    </xdr:to>
    <xdr:sp macro="" textlink="">
      <xdr:nvSpPr>
        <xdr:cNvPr id="365" name="楕円 364"/>
        <xdr:cNvSpPr/>
      </xdr:nvSpPr>
      <xdr:spPr>
        <a:xfrm>
          <a:off x="10426700" y="9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81559</xdr:rowOff>
    </xdr:from>
    <xdr:ext cx="534377" cy="259045"/>
    <xdr:sp macro="" textlink="">
      <xdr:nvSpPr>
        <xdr:cNvPr id="366" name="普通建設事業費該当値テキスト"/>
        <xdr:cNvSpPr txBox="1"/>
      </xdr:nvSpPr>
      <xdr:spPr>
        <a:xfrm>
          <a:off x="10528300" y="96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146676</xdr:rowOff>
    </xdr:from>
    <xdr:to>
      <xdr:col>50</xdr:col>
      <xdr:colOff>165100</xdr:colOff>
      <xdr:row>56</xdr:row>
      <xdr:rowOff>76826</xdr:rowOff>
    </xdr:to>
    <xdr:sp macro="" textlink="">
      <xdr:nvSpPr>
        <xdr:cNvPr id="367" name="楕円 366"/>
        <xdr:cNvSpPr/>
      </xdr:nvSpPr>
      <xdr:spPr>
        <a:xfrm>
          <a:off x="9588500" y="95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93353</xdr:rowOff>
    </xdr:from>
    <xdr:ext cx="534377" cy="259045"/>
    <xdr:sp macro="" textlink="">
      <xdr:nvSpPr>
        <xdr:cNvPr id="368" name="テキスト ボックス 367"/>
        <xdr:cNvSpPr txBox="1"/>
      </xdr:nvSpPr>
      <xdr:spPr>
        <a:xfrm>
          <a:off x="9372111" y="93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41438</xdr:rowOff>
    </xdr:from>
    <xdr:to>
      <xdr:col>46</xdr:col>
      <xdr:colOff>38100</xdr:colOff>
      <xdr:row>56</xdr:row>
      <xdr:rowOff>143038</xdr:rowOff>
    </xdr:to>
    <xdr:sp macro="" textlink="">
      <xdr:nvSpPr>
        <xdr:cNvPr id="369" name="楕円 368"/>
        <xdr:cNvSpPr/>
      </xdr:nvSpPr>
      <xdr:spPr>
        <a:xfrm>
          <a:off x="8699500" y="96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159565</xdr:rowOff>
    </xdr:from>
    <xdr:ext cx="534377" cy="259045"/>
    <xdr:sp macro="" textlink="">
      <xdr:nvSpPr>
        <xdr:cNvPr id="370" name="テキスト ボックス 369"/>
        <xdr:cNvSpPr txBox="1"/>
      </xdr:nvSpPr>
      <xdr:spPr>
        <a:xfrm>
          <a:off x="8483111" y="9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100577</xdr:rowOff>
    </xdr:from>
    <xdr:to>
      <xdr:col>41</xdr:col>
      <xdr:colOff>101600</xdr:colOff>
      <xdr:row>57</xdr:row>
      <xdr:rowOff>30727</xdr:rowOff>
    </xdr:to>
    <xdr:sp macro="" textlink="">
      <xdr:nvSpPr>
        <xdr:cNvPr id="371" name="楕円 370"/>
        <xdr:cNvSpPr/>
      </xdr:nvSpPr>
      <xdr:spPr>
        <a:xfrm>
          <a:off x="7810500" y="97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21854</xdr:rowOff>
    </xdr:from>
    <xdr:ext cx="534377" cy="259045"/>
    <xdr:sp macro="" textlink="">
      <xdr:nvSpPr>
        <xdr:cNvPr id="372" name="テキスト ボックス 371"/>
        <xdr:cNvSpPr txBox="1"/>
      </xdr:nvSpPr>
      <xdr:spPr>
        <a:xfrm>
          <a:off x="7594111" y="97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155706</xdr:rowOff>
    </xdr:from>
    <xdr:to>
      <xdr:col>36</xdr:col>
      <xdr:colOff>165100</xdr:colOff>
      <xdr:row>56</xdr:row>
      <xdr:rowOff>85856</xdr:rowOff>
    </xdr:to>
    <xdr:sp macro="" textlink="">
      <xdr:nvSpPr>
        <xdr:cNvPr id="373" name="楕円 372"/>
        <xdr:cNvSpPr/>
      </xdr:nvSpPr>
      <xdr:spPr>
        <a:xfrm>
          <a:off x="6921500" y="95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76983</xdr:rowOff>
    </xdr:from>
    <xdr:ext cx="534377" cy="259045"/>
    <xdr:sp macro="" textlink="">
      <xdr:nvSpPr>
        <xdr:cNvPr id="374" name="テキスト ボックス 373"/>
        <xdr:cNvSpPr txBox="1"/>
      </xdr:nvSpPr>
      <xdr:spPr>
        <a:xfrm>
          <a:off x="6705111" y="967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151853</xdr:rowOff>
    </xdr:from>
    <xdr:to>
      <xdr:col>55</xdr:col>
      <xdr:colOff>0</xdr:colOff>
      <xdr:row>78</xdr:row>
      <xdr:rowOff>65250</xdr:rowOff>
    </xdr:to>
    <xdr:cxnSp macro="">
      <xdr:nvCxnSpPr>
        <xdr:cNvPr id="401" name="直線コネクタ 400"/>
        <xdr:cNvCxnSpPr/>
      </xdr:nvCxnSpPr>
      <xdr:spPr>
        <a:xfrm>
          <a:off x="9639300" y="13353503"/>
          <a:ext cx="838200" cy="8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144610</xdr:rowOff>
    </xdr:from>
    <xdr:to>
      <xdr:col>50</xdr:col>
      <xdr:colOff>114300</xdr:colOff>
      <xdr:row>77</xdr:row>
      <xdr:rowOff>151853</xdr:rowOff>
    </xdr:to>
    <xdr:cxnSp macro="">
      <xdr:nvCxnSpPr>
        <xdr:cNvPr id="404" name="直線コネクタ 403"/>
        <xdr:cNvCxnSpPr/>
      </xdr:nvCxnSpPr>
      <xdr:spPr>
        <a:xfrm>
          <a:off x="8750300" y="13346260"/>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152163</xdr:rowOff>
    </xdr:from>
    <xdr:to>
      <xdr:col>45</xdr:col>
      <xdr:colOff>177800</xdr:colOff>
      <xdr:row>77</xdr:row>
      <xdr:rowOff>144610</xdr:rowOff>
    </xdr:to>
    <xdr:cxnSp macro="">
      <xdr:nvCxnSpPr>
        <xdr:cNvPr id="407" name="直線コネクタ 406"/>
        <xdr:cNvCxnSpPr/>
      </xdr:nvCxnSpPr>
      <xdr:spPr>
        <a:xfrm>
          <a:off x="7861300" y="13182363"/>
          <a:ext cx="889000" cy="1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152163</xdr:rowOff>
    </xdr:from>
    <xdr:to>
      <xdr:col>41</xdr:col>
      <xdr:colOff>50800</xdr:colOff>
      <xdr:row>78</xdr:row>
      <xdr:rowOff>18844</xdr:rowOff>
    </xdr:to>
    <xdr:cxnSp macro="">
      <xdr:nvCxnSpPr>
        <xdr:cNvPr id="410" name="直線コネクタ 409"/>
        <xdr:cNvCxnSpPr/>
      </xdr:nvCxnSpPr>
      <xdr:spPr>
        <a:xfrm flipV="1">
          <a:off x="6972300" y="13182363"/>
          <a:ext cx="889000" cy="20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14450</xdr:rowOff>
    </xdr:from>
    <xdr:to>
      <xdr:col>55</xdr:col>
      <xdr:colOff>50800</xdr:colOff>
      <xdr:row>78</xdr:row>
      <xdr:rowOff>116050</xdr:rowOff>
    </xdr:to>
    <xdr:sp macro="" textlink="">
      <xdr:nvSpPr>
        <xdr:cNvPr id="420" name="楕円 419"/>
        <xdr:cNvSpPr/>
      </xdr:nvSpPr>
      <xdr:spPr>
        <a:xfrm>
          <a:off x="10426700" y="133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100827</xdr:rowOff>
    </xdr:from>
    <xdr:ext cx="469744" cy="259045"/>
    <xdr:sp macro="" textlink="">
      <xdr:nvSpPr>
        <xdr:cNvPr id="421" name="普通建設事業費 （ うち新規整備　）該当値テキスト"/>
        <xdr:cNvSpPr txBox="1"/>
      </xdr:nvSpPr>
      <xdr:spPr>
        <a:xfrm>
          <a:off x="10528300" y="133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101053</xdr:rowOff>
    </xdr:from>
    <xdr:to>
      <xdr:col>50</xdr:col>
      <xdr:colOff>165100</xdr:colOff>
      <xdr:row>78</xdr:row>
      <xdr:rowOff>31203</xdr:rowOff>
    </xdr:to>
    <xdr:sp macro="" textlink="">
      <xdr:nvSpPr>
        <xdr:cNvPr id="422" name="楕円 421"/>
        <xdr:cNvSpPr/>
      </xdr:nvSpPr>
      <xdr:spPr>
        <a:xfrm>
          <a:off x="9588500" y="133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22330</xdr:rowOff>
    </xdr:from>
    <xdr:ext cx="534377" cy="259045"/>
    <xdr:sp macro="" textlink="">
      <xdr:nvSpPr>
        <xdr:cNvPr id="423" name="テキスト ボックス 422"/>
        <xdr:cNvSpPr txBox="1"/>
      </xdr:nvSpPr>
      <xdr:spPr>
        <a:xfrm>
          <a:off x="9372111" y="133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93810</xdr:rowOff>
    </xdr:from>
    <xdr:to>
      <xdr:col>46</xdr:col>
      <xdr:colOff>38100</xdr:colOff>
      <xdr:row>78</xdr:row>
      <xdr:rowOff>23960</xdr:rowOff>
    </xdr:to>
    <xdr:sp macro="" textlink="">
      <xdr:nvSpPr>
        <xdr:cNvPr id="424" name="楕円 423"/>
        <xdr:cNvSpPr/>
      </xdr:nvSpPr>
      <xdr:spPr>
        <a:xfrm>
          <a:off x="8699500" y="132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15087</xdr:rowOff>
    </xdr:from>
    <xdr:ext cx="534377" cy="259045"/>
    <xdr:sp macro="" textlink="">
      <xdr:nvSpPr>
        <xdr:cNvPr id="425" name="テキスト ボックス 424"/>
        <xdr:cNvSpPr txBox="1"/>
      </xdr:nvSpPr>
      <xdr:spPr>
        <a:xfrm>
          <a:off x="8483111" y="133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101363</xdr:rowOff>
    </xdr:from>
    <xdr:to>
      <xdr:col>41</xdr:col>
      <xdr:colOff>101600</xdr:colOff>
      <xdr:row>77</xdr:row>
      <xdr:rowOff>31513</xdr:rowOff>
    </xdr:to>
    <xdr:sp macro="" textlink="">
      <xdr:nvSpPr>
        <xdr:cNvPr id="426" name="楕円 425"/>
        <xdr:cNvSpPr/>
      </xdr:nvSpPr>
      <xdr:spPr>
        <a:xfrm>
          <a:off x="7810500" y="131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22640</xdr:rowOff>
    </xdr:from>
    <xdr:ext cx="534377" cy="259045"/>
    <xdr:sp macro="" textlink="">
      <xdr:nvSpPr>
        <xdr:cNvPr id="427" name="テキスト ボックス 426"/>
        <xdr:cNvSpPr txBox="1"/>
      </xdr:nvSpPr>
      <xdr:spPr>
        <a:xfrm>
          <a:off x="7594111" y="132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139494</xdr:rowOff>
    </xdr:from>
    <xdr:to>
      <xdr:col>36</xdr:col>
      <xdr:colOff>165100</xdr:colOff>
      <xdr:row>78</xdr:row>
      <xdr:rowOff>69644</xdr:rowOff>
    </xdr:to>
    <xdr:sp macro="" textlink="">
      <xdr:nvSpPr>
        <xdr:cNvPr id="428" name="楕円 427"/>
        <xdr:cNvSpPr/>
      </xdr:nvSpPr>
      <xdr:spPr>
        <a:xfrm>
          <a:off x="6921500" y="133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60771</xdr:rowOff>
    </xdr:from>
    <xdr:ext cx="534377" cy="259045"/>
    <xdr:sp macro="" textlink="">
      <xdr:nvSpPr>
        <xdr:cNvPr id="429" name="テキスト ボックス 428"/>
        <xdr:cNvSpPr txBox="1"/>
      </xdr:nvSpPr>
      <xdr:spPr>
        <a:xfrm>
          <a:off x="6705111" y="134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25324</xdr:rowOff>
    </xdr:from>
    <xdr:to>
      <xdr:col>55</xdr:col>
      <xdr:colOff>0</xdr:colOff>
      <xdr:row>97</xdr:row>
      <xdr:rowOff>4696</xdr:rowOff>
    </xdr:to>
    <xdr:cxnSp macro="">
      <xdr:nvCxnSpPr>
        <xdr:cNvPr id="460" name="直線コネクタ 459"/>
        <xdr:cNvCxnSpPr/>
      </xdr:nvCxnSpPr>
      <xdr:spPr>
        <a:xfrm>
          <a:off x="9639300" y="16313074"/>
          <a:ext cx="838200" cy="3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25324</xdr:rowOff>
    </xdr:from>
    <xdr:to>
      <xdr:col>50</xdr:col>
      <xdr:colOff>114300</xdr:colOff>
      <xdr:row>97</xdr:row>
      <xdr:rowOff>34207</xdr:rowOff>
    </xdr:to>
    <xdr:cxnSp macro="">
      <xdr:nvCxnSpPr>
        <xdr:cNvPr id="463" name="直線コネクタ 462"/>
        <xdr:cNvCxnSpPr/>
      </xdr:nvCxnSpPr>
      <xdr:spPr>
        <a:xfrm flipV="1">
          <a:off x="8750300" y="16313074"/>
          <a:ext cx="889000" cy="3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34207</xdr:rowOff>
    </xdr:from>
    <xdr:to>
      <xdr:col>45</xdr:col>
      <xdr:colOff>177800</xdr:colOff>
      <xdr:row>97</xdr:row>
      <xdr:rowOff>145295</xdr:rowOff>
    </xdr:to>
    <xdr:cxnSp macro="">
      <xdr:nvCxnSpPr>
        <xdr:cNvPr id="466" name="直線コネクタ 465"/>
        <xdr:cNvCxnSpPr/>
      </xdr:nvCxnSpPr>
      <xdr:spPr>
        <a:xfrm flipV="1">
          <a:off x="7861300" y="16664857"/>
          <a:ext cx="889000" cy="1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111092</xdr:rowOff>
    </xdr:from>
    <xdr:to>
      <xdr:col>41</xdr:col>
      <xdr:colOff>50800</xdr:colOff>
      <xdr:row>97</xdr:row>
      <xdr:rowOff>145295</xdr:rowOff>
    </xdr:to>
    <xdr:cxnSp macro="">
      <xdr:nvCxnSpPr>
        <xdr:cNvPr id="469" name="直線コネクタ 468"/>
        <xdr:cNvCxnSpPr/>
      </xdr:nvCxnSpPr>
      <xdr:spPr>
        <a:xfrm>
          <a:off x="6972300" y="16570292"/>
          <a:ext cx="889000" cy="20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125346</xdr:rowOff>
    </xdr:from>
    <xdr:to>
      <xdr:col>55</xdr:col>
      <xdr:colOff>50800</xdr:colOff>
      <xdr:row>97</xdr:row>
      <xdr:rowOff>55496</xdr:rowOff>
    </xdr:to>
    <xdr:sp macro="" textlink="">
      <xdr:nvSpPr>
        <xdr:cNvPr id="479" name="楕円 478"/>
        <xdr:cNvSpPr/>
      </xdr:nvSpPr>
      <xdr:spPr>
        <a:xfrm>
          <a:off x="10426700" y="1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103773</xdr:rowOff>
    </xdr:from>
    <xdr:ext cx="534377" cy="259045"/>
    <xdr:sp macro="" textlink="">
      <xdr:nvSpPr>
        <xdr:cNvPr id="480" name="普通建設事業費 （ うち更新整備　）該当値テキスト"/>
        <xdr:cNvSpPr txBox="1"/>
      </xdr:nvSpPr>
      <xdr:spPr>
        <a:xfrm>
          <a:off x="10528300" y="165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145974</xdr:rowOff>
    </xdr:from>
    <xdr:to>
      <xdr:col>50</xdr:col>
      <xdr:colOff>165100</xdr:colOff>
      <xdr:row>95</xdr:row>
      <xdr:rowOff>76124</xdr:rowOff>
    </xdr:to>
    <xdr:sp macro="" textlink="">
      <xdr:nvSpPr>
        <xdr:cNvPr id="481" name="楕円 480"/>
        <xdr:cNvSpPr/>
      </xdr:nvSpPr>
      <xdr:spPr>
        <a:xfrm>
          <a:off x="9588500" y="162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92651</xdr:rowOff>
    </xdr:from>
    <xdr:ext cx="534377" cy="259045"/>
    <xdr:sp macro="" textlink="">
      <xdr:nvSpPr>
        <xdr:cNvPr id="482" name="テキスト ボックス 481"/>
        <xdr:cNvSpPr txBox="1"/>
      </xdr:nvSpPr>
      <xdr:spPr>
        <a:xfrm>
          <a:off x="9372111" y="160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154857</xdr:rowOff>
    </xdr:from>
    <xdr:to>
      <xdr:col>46</xdr:col>
      <xdr:colOff>38100</xdr:colOff>
      <xdr:row>97</xdr:row>
      <xdr:rowOff>85007</xdr:rowOff>
    </xdr:to>
    <xdr:sp macro="" textlink="">
      <xdr:nvSpPr>
        <xdr:cNvPr id="483" name="楕円 482"/>
        <xdr:cNvSpPr/>
      </xdr:nvSpPr>
      <xdr:spPr>
        <a:xfrm>
          <a:off x="8699500" y="166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76134</xdr:rowOff>
    </xdr:from>
    <xdr:ext cx="534377" cy="259045"/>
    <xdr:sp macro="" textlink="">
      <xdr:nvSpPr>
        <xdr:cNvPr id="484" name="テキスト ボックス 483"/>
        <xdr:cNvSpPr txBox="1"/>
      </xdr:nvSpPr>
      <xdr:spPr>
        <a:xfrm>
          <a:off x="8483111" y="167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94495</xdr:rowOff>
    </xdr:from>
    <xdr:to>
      <xdr:col>41</xdr:col>
      <xdr:colOff>101600</xdr:colOff>
      <xdr:row>98</xdr:row>
      <xdr:rowOff>24645</xdr:rowOff>
    </xdr:to>
    <xdr:sp macro="" textlink="">
      <xdr:nvSpPr>
        <xdr:cNvPr id="485" name="楕円 484"/>
        <xdr:cNvSpPr/>
      </xdr:nvSpPr>
      <xdr:spPr>
        <a:xfrm>
          <a:off x="7810500" y="167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15772</xdr:rowOff>
    </xdr:from>
    <xdr:ext cx="534377" cy="259045"/>
    <xdr:sp macro="" textlink="">
      <xdr:nvSpPr>
        <xdr:cNvPr id="486" name="テキスト ボックス 485"/>
        <xdr:cNvSpPr txBox="1"/>
      </xdr:nvSpPr>
      <xdr:spPr>
        <a:xfrm>
          <a:off x="7594111" y="168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60292</xdr:rowOff>
    </xdr:from>
    <xdr:to>
      <xdr:col>36</xdr:col>
      <xdr:colOff>165100</xdr:colOff>
      <xdr:row>96</xdr:row>
      <xdr:rowOff>161892</xdr:rowOff>
    </xdr:to>
    <xdr:sp macro="" textlink="">
      <xdr:nvSpPr>
        <xdr:cNvPr id="487" name="楕円 486"/>
        <xdr:cNvSpPr/>
      </xdr:nvSpPr>
      <xdr:spPr>
        <a:xfrm>
          <a:off x="6921500" y="165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6969</xdr:rowOff>
    </xdr:from>
    <xdr:ext cx="534377" cy="259045"/>
    <xdr:sp macro="" textlink="">
      <xdr:nvSpPr>
        <xdr:cNvPr id="488" name="テキスト ボックス 487"/>
        <xdr:cNvSpPr txBox="1"/>
      </xdr:nvSpPr>
      <xdr:spPr>
        <a:xfrm>
          <a:off x="6705111" y="162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26898</xdr:rowOff>
    </xdr:from>
    <xdr:to>
      <xdr:col>85</xdr:col>
      <xdr:colOff>127000</xdr:colOff>
      <xdr:row>39</xdr:row>
      <xdr:rowOff>44450</xdr:rowOff>
    </xdr:to>
    <xdr:cxnSp macro="">
      <xdr:nvCxnSpPr>
        <xdr:cNvPr id="517" name="直線コネクタ 516"/>
        <xdr:cNvCxnSpPr/>
      </xdr:nvCxnSpPr>
      <xdr:spPr>
        <a:xfrm>
          <a:off x="15481300" y="6713448"/>
          <a:ext cx="8382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26898</xdr:rowOff>
    </xdr:from>
    <xdr:to>
      <xdr:col>81</xdr:col>
      <xdr:colOff>50800</xdr:colOff>
      <xdr:row>39</xdr:row>
      <xdr:rowOff>36576</xdr:rowOff>
    </xdr:to>
    <xdr:cxnSp macro="">
      <xdr:nvCxnSpPr>
        <xdr:cNvPr id="520" name="直線コネクタ 519"/>
        <xdr:cNvCxnSpPr/>
      </xdr:nvCxnSpPr>
      <xdr:spPr>
        <a:xfrm flipV="1">
          <a:off x="14592300" y="671344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28270</xdr:rowOff>
    </xdr:from>
    <xdr:to>
      <xdr:col>76</xdr:col>
      <xdr:colOff>114300</xdr:colOff>
      <xdr:row>39</xdr:row>
      <xdr:rowOff>36576</xdr:rowOff>
    </xdr:to>
    <xdr:cxnSp macro="">
      <xdr:nvCxnSpPr>
        <xdr:cNvPr id="523" name="直線コネクタ 522"/>
        <xdr:cNvCxnSpPr/>
      </xdr:nvCxnSpPr>
      <xdr:spPr>
        <a:xfrm>
          <a:off x="13703300" y="6714820"/>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28270</xdr:rowOff>
    </xdr:from>
    <xdr:to>
      <xdr:col>71</xdr:col>
      <xdr:colOff>177800</xdr:colOff>
      <xdr:row>39</xdr:row>
      <xdr:rowOff>42443</xdr:rowOff>
    </xdr:to>
    <xdr:cxnSp macro="">
      <xdr:nvCxnSpPr>
        <xdr:cNvPr id="526" name="直線コネクタ 525"/>
        <xdr:cNvCxnSpPr/>
      </xdr:nvCxnSpPr>
      <xdr:spPr>
        <a:xfrm flipV="1">
          <a:off x="12814300" y="671482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147548</xdr:rowOff>
    </xdr:from>
    <xdr:to>
      <xdr:col>81</xdr:col>
      <xdr:colOff>101600</xdr:colOff>
      <xdr:row>39</xdr:row>
      <xdr:rowOff>77698</xdr:rowOff>
    </xdr:to>
    <xdr:sp macro="" textlink="">
      <xdr:nvSpPr>
        <xdr:cNvPr id="538" name="楕円 537"/>
        <xdr:cNvSpPr/>
      </xdr:nvSpPr>
      <xdr:spPr>
        <a:xfrm>
          <a:off x="15430500" y="6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68825</xdr:rowOff>
    </xdr:from>
    <xdr:ext cx="469744" cy="259045"/>
    <xdr:sp macro="" textlink="">
      <xdr:nvSpPr>
        <xdr:cNvPr id="539" name="テキスト ボックス 538"/>
        <xdr:cNvSpPr txBox="1"/>
      </xdr:nvSpPr>
      <xdr:spPr>
        <a:xfrm>
          <a:off x="15246428" y="67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157226</xdr:rowOff>
    </xdr:from>
    <xdr:to>
      <xdr:col>76</xdr:col>
      <xdr:colOff>165100</xdr:colOff>
      <xdr:row>39</xdr:row>
      <xdr:rowOff>87376</xdr:rowOff>
    </xdr:to>
    <xdr:sp macro="" textlink="">
      <xdr:nvSpPr>
        <xdr:cNvPr id="540" name="楕円 539"/>
        <xdr:cNvSpPr/>
      </xdr:nvSpPr>
      <xdr:spPr>
        <a:xfrm>
          <a:off x="14541500" y="66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78503</xdr:rowOff>
    </xdr:from>
    <xdr:ext cx="378565" cy="259045"/>
    <xdr:sp macro="" textlink="">
      <xdr:nvSpPr>
        <xdr:cNvPr id="541" name="テキスト ボックス 540"/>
        <xdr:cNvSpPr txBox="1"/>
      </xdr:nvSpPr>
      <xdr:spPr>
        <a:xfrm>
          <a:off x="14403017" y="676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148920</xdr:rowOff>
    </xdr:from>
    <xdr:to>
      <xdr:col>72</xdr:col>
      <xdr:colOff>38100</xdr:colOff>
      <xdr:row>39</xdr:row>
      <xdr:rowOff>79070</xdr:rowOff>
    </xdr:to>
    <xdr:sp macro="" textlink="">
      <xdr:nvSpPr>
        <xdr:cNvPr id="542" name="楕円 541"/>
        <xdr:cNvSpPr/>
      </xdr:nvSpPr>
      <xdr:spPr>
        <a:xfrm>
          <a:off x="13652500" y="66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70197</xdr:rowOff>
    </xdr:from>
    <xdr:ext cx="469744" cy="259045"/>
    <xdr:sp macro="" textlink="">
      <xdr:nvSpPr>
        <xdr:cNvPr id="543" name="テキスト ボックス 542"/>
        <xdr:cNvSpPr txBox="1"/>
      </xdr:nvSpPr>
      <xdr:spPr>
        <a:xfrm>
          <a:off x="13468428" y="67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163093</xdr:rowOff>
    </xdr:from>
    <xdr:to>
      <xdr:col>67</xdr:col>
      <xdr:colOff>101600</xdr:colOff>
      <xdr:row>39</xdr:row>
      <xdr:rowOff>93243</xdr:rowOff>
    </xdr:to>
    <xdr:sp macro="" textlink="">
      <xdr:nvSpPr>
        <xdr:cNvPr id="544" name="楕円 543"/>
        <xdr:cNvSpPr/>
      </xdr:nvSpPr>
      <xdr:spPr>
        <a:xfrm>
          <a:off x="12763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84370</xdr:rowOff>
    </xdr:from>
    <xdr:ext cx="378565" cy="259045"/>
    <xdr:sp macro="" textlink="">
      <xdr:nvSpPr>
        <xdr:cNvPr id="545" name="テキスト ボックス 544"/>
        <xdr:cNvSpPr txBox="1"/>
      </xdr:nvSpPr>
      <xdr:spPr>
        <a:xfrm>
          <a:off x="12625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74076</xdr:rowOff>
    </xdr:from>
    <xdr:to>
      <xdr:col>85</xdr:col>
      <xdr:colOff>127000</xdr:colOff>
      <xdr:row>77</xdr:row>
      <xdr:rowOff>83716</xdr:rowOff>
    </xdr:to>
    <xdr:cxnSp macro="">
      <xdr:nvCxnSpPr>
        <xdr:cNvPr id="631" name="直線コネクタ 630"/>
        <xdr:cNvCxnSpPr/>
      </xdr:nvCxnSpPr>
      <xdr:spPr>
        <a:xfrm flipV="1">
          <a:off x="15481300" y="13275726"/>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62540</xdr:rowOff>
    </xdr:from>
    <xdr:to>
      <xdr:col>81</xdr:col>
      <xdr:colOff>50800</xdr:colOff>
      <xdr:row>77</xdr:row>
      <xdr:rowOff>83716</xdr:rowOff>
    </xdr:to>
    <xdr:cxnSp macro="">
      <xdr:nvCxnSpPr>
        <xdr:cNvPr id="634" name="直線コネクタ 633"/>
        <xdr:cNvCxnSpPr/>
      </xdr:nvCxnSpPr>
      <xdr:spPr>
        <a:xfrm>
          <a:off x="14592300" y="13264190"/>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62540</xdr:rowOff>
    </xdr:from>
    <xdr:to>
      <xdr:col>76</xdr:col>
      <xdr:colOff>114300</xdr:colOff>
      <xdr:row>77</xdr:row>
      <xdr:rowOff>82600</xdr:rowOff>
    </xdr:to>
    <xdr:cxnSp macro="">
      <xdr:nvCxnSpPr>
        <xdr:cNvPr id="637" name="直線コネクタ 636"/>
        <xdr:cNvCxnSpPr/>
      </xdr:nvCxnSpPr>
      <xdr:spPr>
        <a:xfrm flipV="1">
          <a:off x="13703300" y="13264190"/>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77955</xdr:rowOff>
    </xdr:from>
    <xdr:to>
      <xdr:col>71</xdr:col>
      <xdr:colOff>177800</xdr:colOff>
      <xdr:row>77</xdr:row>
      <xdr:rowOff>82600</xdr:rowOff>
    </xdr:to>
    <xdr:cxnSp macro="">
      <xdr:nvCxnSpPr>
        <xdr:cNvPr id="640" name="直線コネクタ 639"/>
        <xdr:cNvCxnSpPr/>
      </xdr:nvCxnSpPr>
      <xdr:spPr>
        <a:xfrm>
          <a:off x="12814300" y="13279605"/>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23276</xdr:rowOff>
    </xdr:from>
    <xdr:to>
      <xdr:col>85</xdr:col>
      <xdr:colOff>177800</xdr:colOff>
      <xdr:row>77</xdr:row>
      <xdr:rowOff>124876</xdr:rowOff>
    </xdr:to>
    <xdr:sp macro="" textlink="">
      <xdr:nvSpPr>
        <xdr:cNvPr id="650" name="楕円 649"/>
        <xdr:cNvSpPr/>
      </xdr:nvSpPr>
      <xdr:spPr>
        <a:xfrm>
          <a:off x="16268700" y="132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46153</xdr:rowOff>
    </xdr:from>
    <xdr:ext cx="534377" cy="259045"/>
    <xdr:sp macro="" textlink="">
      <xdr:nvSpPr>
        <xdr:cNvPr id="651" name="公債費該当値テキスト"/>
        <xdr:cNvSpPr txBox="1"/>
      </xdr:nvSpPr>
      <xdr:spPr>
        <a:xfrm>
          <a:off x="16370300" y="130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32916</xdr:rowOff>
    </xdr:from>
    <xdr:to>
      <xdr:col>81</xdr:col>
      <xdr:colOff>101600</xdr:colOff>
      <xdr:row>77</xdr:row>
      <xdr:rowOff>134516</xdr:rowOff>
    </xdr:to>
    <xdr:sp macro="" textlink="">
      <xdr:nvSpPr>
        <xdr:cNvPr id="652" name="楕円 651"/>
        <xdr:cNvSpPr/>
      </xdr:nvSpPr>
      <xdr:spPr>
        <a:xfrm>
          <a:off x="15430500" y="132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151043</xdr:rowOff>
    </xdr:from>
    <xdr:ext cx="534377" cy="259045"/>
    <xdr:sp macro="" textlink="">
      <xdr:nvSpPr>
        <xdr:cNvPr id="653" name="テキスト ボックス 652"/>
        <xdr:cNvSpPr txBox="1"/>
      </xdr:nvSpPr>
      <xdr:spPr>
        <a:xfrm>
          <a:off x="15214111" y="1300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11740</xdr:rowOff>
    </xdr:from>
    <xdr:to>
      <xdr:col>76</xdr:col>
      <xdr:colOff>165100</xdr:colOff>
      <xdr:row>77</xdr:row>
      <xdr:rowOff>113340</xdr:rowOff>
    </xdr:to>
    <xdr:sp macro="" textlink="">
      <xdr:nvSpPr>
        <xdr:cNvPr id="654" name="楕円 653"/>
        <xdr:cNvSpPr/>
      </xdr:nvSpPr>
      <xdr:spPr>
        <a:xfrm>
          <a:off x="14541500" y="132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129867</xdr:rowOff>
    </xdr:from>
    <xdr:ext cx="534377" cy="259045"/>
    <xdr:sp macro="" textlink="">
      <xdr:nvSpPr>
        <xdr:cNvPr id="655" name="テキスト ボックス 654"/>
        <xdr:cNvSpPr txBox="1"/>
      </xdr:nvSpPr>
      <xdr:spPr>
        <a:xfrm>
          <a:off x="14325111" y="129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31800</xdr:rowOff>
    </xdr:from>
    <xdr:to>
      <xdr:col>72</xdr:col>
      <xdr:colOff>38100</xdr:colOff>
      <xdr:row>77</xdr:row>
      <xdr:rowOff>133400</xdr:rowOff>
    </xdr:to>
    <xdr:sp macro="" textlink="">
      <xdr:nvSpPr>
        <xdr:cNvPr id="656" name="楕円 655"/>
        <xdr:cNvSpPr/>
      </xdr:nvSpPr>
      <xdr:spPr>
        <a:xfrm>
          <a:off x="13652500" y="132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149927</xdr:rowOff>
    </xdr:from>
    <xdr:ext cx="534377" cy="259045"/>
    <xdr:sp macro="" textlink="">
      <xdr:nvSpPr>
        <xdr:cNvPr id="657" name="テキスト ボックス 656"/>
        <xdr:cNvSpPr txBox="1"/>
      </xdr:nvSpPr>
      <xdr:spPr>
        <a:xfrm>
          <a:off x="13436111" y="130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27155</xdr:rowOff>
    </xdr:from>
    <xdr:to>
      <xdr:col>67</xdr:col>
      <xdr:colOff>101600</xdr:colOff>
      <xdr:row>77</xdr:row>
      <xdr:rowOff>128755</xdr:rowOff>
    </xdr:to>
    <xdr:sp macro="" textlink="">
      <xdr:nvSpPr>
        <xdr:cNvPr id="658" name="楕円 657"/>
        <xdr:cNvSpPr/>
      </xdr:nvSpPr>
      <xdr:spPr>
        <a:xfrm>
          <a:off x="12763500" y="132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145282</xdr:rowOff>
    </xdr:from>
    <xdr:ext cx="534377" cy="259045"/>
    <xdr:sp macro="" textlink="">
      <xdr:nvSpPr>
        <xdr:cNvPr id="659" name="テキスト ボックス 658"/>
        <xdr:cNvSpPr txBox="1"/>
      </xdr:nvSpPr>
      <xdr:spPr>
        <a:xfrm>
          <a:off x="12547111" y="130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107570</xdr:rowOff>
    </xdr:from>
    <xdr:to>
      <xdr:col>85</xdr:col>
      <xdr:colOff>127000</xdr:colOff>
      <xdr:row>93</xdr:row>
      <xdr:rowOff>92602</xdr:rowOff>
    </xdr:to>
    <xdr:cxnSp macro="">
      <xdr:nvCxnSpPr>
        <xdr:cNvPr id="684" name="直線コネクタ 683"/>
        <xdr:cNvCxnSpPr/>
      </xdr:nvCxnSpPr>
      <xdr:spPr>
        <a:xfrm flipV="1">
          <a:off x="15481300" y="15709520"/>
          <a:ext cx="838200" cy="3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92602</xdr:rowOff>
    </xdr:from>
    <xdr:to>
      <xdr:col>81</xdr:col>
      <xdr:colOff>50800</xdr:colOff>
      <xdr:row>96</xdr:row>
      <xdr:rowOff>25274</xdr:rowOff>
    </xdr:to>
    <xdr:cxnSp macro="">
      <xdr:nvCxnSpPr>
        <xdr:cNvPr id="687" name="直線コネクタ 686"/>
        <xdr:cNvCxnSpPr/>
      </xdr:nvCxnSpPr>
      <xdr:spPr>
        <a:xfrm flipV="1">
          <a:off x="14592300" y="16037452"/>
          <a:ext cx="889000" cy="4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25274</xdr:rowOff>
    </xdr:from>
    <xdr:to>
      <xdr:col>76</xdr:col>
      <xdr:colOff>114300</xdr:colOff>
      <xdr:row>97</xdr:row>
      <xdr:rowOff>19120</xdr:rowOff>
    </xdr:to>
    <xdr:cxnSp macro="">
      <xdr:nvCxnSpPr>
        <xdr:cNvPr id="690" name="直線コネクタ 689"/>
        <xdr:cNvCxnSpPr/>
      </xdr:nvCxnSpPr>
      <xdr:spPr>
        <a:xfrm flipV="1">
          <a:off x="13703300" y="16484474"/>
          <a:ext cx="889000" cy="1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19120</xdr:rowOff>
    </xdr:from>
    <xdr:to>
      <xdr:col>71</xdr:col>
      <xdr:colOff>177800</xdr:colOff>
      <xdr:row>97</xdr:row>
      <xdr:rowOff>157411</xdr:rowOff>
    </xdr:to>
    <xdr:cxnSp macro="">
      <xdr:nvCxnSpPr>
        <xdr:cNvPr id="693" name="直線コネクタ 692"/>
        <xdr:cNvCxnSpPr/>
      </xdr:nvCxnSpPr>
      <xdr:spPr>
        <a:xfrm flipV="1">
          <a:off x="12814300" y="16649770"/>
          <a:ext cx="8890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56770</xdr:rowOff>
    </xdr:from>
    <xdr:to>
      <xdr:col>85</xdr:col>
      <xdr:colOff>177800</xdr:colOff>
      <xdr:row>91</xdr:row>
      <xdr:rowOff>158370</xdr:rowOff>
    </xdr:to>
    <xdr:sp macro="" textlink="">
      <xdr:nvSpPr>
        <xdr:cNvPr id="703" name="楕円 702"/>
        <xdr:cNvSpPr/>
      </xdr:nvSpPr>
      <xdr:spPr>
        <a:xfrm>
          <a:off x="16268700" y="156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143147</xdr:rowOff>
    </xdr:from>
    <xdr:ext cx="599010" cy="259045"/>
    <xdr:sp macro="" textlink="">
      <xdr:nvSpPr>
        <xdr:cNvPr id="704" name="積立金該当値テキスト"/>
        <xdr:cNvSpPr txBox="1"/>
      </xdr:nvSpPr>
      <xdr:spPr>
        <a:xfrm>
          <a:off x="16370300" y="155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41802</xdr:rowOff>
    </xdr:from>
    <xdr:to>
      <xdr:col>81</xdr:col>
      <xdr:colOff>101600</xdr:colOff>
      <xdr:row>93</xdr:row>
      <xdr:rowOff>143402</xdr:rowOff>
    </xdr:to>
    <xdr:sp macro="" textlink="">
      <xdr:nvSpPr>
        <xdr:cNvPr id="705" name="楕円 704"/>
        <xdr:cNvSpPr/>
      </xdr:nvSpPr>
      <xdr:spPr>
        <a:xfrm>
          <a:off x="15430500" y="159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159929</xdr:rowOff>
    </xdr:from>
    <xdr:ext cx="599010" cy="259045"/>
    <xdr:sp macro="" textlink="">
      <xdr:nvSpPr>
        <xdr:cNvPr id="706" name="テキスト ボックス 705"/>
        <xdr:cNvSpPr txBox="1"/>
      </xdr:nvSpPr>
      <xdr:spPr>
        <a:xfrm>
          <a:off x="15181795" y="1576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145924</xdr:rowOff>
    </xdr:from>
    <xdr:to>
      <xdr:col>76</xdr:col>
      <xdr:colOff>165100</xdr:colOff>
      <xdr:row>96</xdr:row>
      <xdr:rowOff>76074</xdr:rowOff>
    </xdr:to>
    <xdr:sp macro="" textlink="">
      <xdr:nvSpPr>
        <xdr:cNvPr id="707" name="楕円 706"/>
        <xdr:cNvSpPr/>
      </xdr:nvSpPr>
      <xdr:spPr>
        <a:xfrm>
          <a:off x="14541500" y="164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92601</xdr:rowOff>
    </xdr:from>
    <xdr:ext cx="534377" cy="259045"/>
    <xdr:sp macro="" textlink="">
      <xdr:nvSpPr>
        <xdr:cNvPr id="708" name="テキスト ボックス 707"/>
        <xdr:cNvSpPr txBox="1"/>
      </xdr:nvSpPr>
      <xdr:spPr>
        <a:xfrm>
          <a:off x="14325111" y="162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139770</xdr:rowOff>
    </xdr:from>
    <xdr:to>
      <xdr:col>72</xdr:col>
      <xdr:colOff>38100</xdr:colOff>
      <xdr:row>97</xdr:row>
      <xdr:rowOff>69920</xdr:rowOff>
    </xdr:to>
    <xdr:sp macro="" textlink="">
      <xdr:nvSpPr>
        <xdr:cNvPr id="709" name="楕円 708"/>
        <xdr:cNvSpPr/>
      </xdr:nvSpPr>
      <xdr:spPr>
        <a:xfrm>
          <a:off x="13652500" y="16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86447</xdr:rowOff>
    </xdr:from>
    <xdr:ext cx="534377" cy="259045"/>
    <xdr:sp macro="" textlink="">
      <xdr:nvSpPr>
        <xdr:cNvPr id="710" name="テキスト ボックス 709"/>
        <xdr:cNvSpPr txBox="1"/>
      </xdr:nvSpPr>
      <xdr:spPr>
        <a:xfrm>
          <a:off x="13436111" y="163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106611</xdr:rowOff>
    </xdr:from>
    <xdr:to>
      <xdr:col>67</xdr:col>
      <xdr:colOff>101600</xdr:colOff>
      <xdr:row>98</xdr:row>
      <xdr:rowOff>36761</xdr:rowOff>
    </xdr:to>
    <xdr:sp macro="" textlink="">
      <xdr:nvSpPr>
        <xdr:cNvPr id="711" name="楕円 710"/>
        <xdr:cNvSpPr/>
      </xdr:nvSpPr>
      <xdr:spPr>
        <a:xfrm>
          <a:off x="12763500" y="167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27888</xdr:rowOff>
    </xdr:from>
    <xdr:ext cx="469744" cy="259045"/>
    <xdr:sp macro="" textlink="">
      <xdr:nvSpPr>
        <xdr:cNvPr id="712" name="テキスト ボックス 711"/>
        <xdr:cNvSpPr txBox="1"/>
      </xdr:nvSpPr>
      <xdr:spPr>
        <a:xfrm>
          <a:off x="12579428" y="168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50683</xdr:rowOff>
    </xdr:from>
    <xdr:to>
      <xdr:col>116</xdr:col>
      <xdr:colOff>63500</xdr:colOff>
      <xdr:row>57</xdr:row>
      <xdr:rowOff>56673</xdr:rowOff>
    </xdr:to>
    <xdr:cxnSp macro="">
      <xdr:nvCxnSpPr>
        <xdr:cNvPr id="796" name="直線コネクタ 795"/>
        <xdr:cNvCxnSpPr/>
      </xdr:nvCxnSpPr>
      <xdr:spPr>
        <a:xfrm flipV="1">
          <a:off x="21323300" y="9823333"/>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48192</xdr:rowOff>
    </xdr:from>
    <xdr:to>
      <xdr:col>111</xdr:col>
      <xdr:colOff>177800</xdr:colOff>
      <xdr:row>57</xdr:row>
      <xdr:rowOff>56673</xdr:rowOff>
    </xdr:to>
    <xdr:cxnSp macro="">
      <xdr:nvCxnSpPr>
        <xdr:cNvPr id="799" name="直線コネクタ 798"/>
        <xdr:cNvCxnSpPr/>
      </xdr:nvCxnSpPr>
      <xdr:spPr>
        <a:xfrm>
          <a:off x="20434300" y="982084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48192</xdr:rowOff>
    </xdr:from>
    <xdr:to>
      <xdr:col>107</xdr:col>
      <xdr:colOff>50800</xdr:colOff>
      <xdr:row>57</xdr:row>
      <xdr:rowOff>61656</xdr:rowOff>
    </xdr:to>
    <xdr:cxnSp macro="">
      <xdr:nvCxnSpPr>
        <xdr:cNvPr id="802" name="直線コネクタ 801"/>
        <xdr:cNvCxnSpPr/>
      </xdr:nvCxnSpPr>
      <xdr:spPr>
        <a:xfrm flipV="1">
          <a:off x="19545300" y="9820842"/>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61656</xdr:rowOff>
    </xdr:from>
    <xdr:to>
      <xdr:col>102</xdr:col>
      <xdr:colOff>114300</xdr:colOff>
      <xdr:row>57</xdr:row>
      <xdr:rowOff>135311</xdr:rowOff>
    </xdr:to>
    <xdr:cxnSp macro="">
      <xdr:nvCxnSpPr>
        <xdr:cNvPr id="805" name="直線コネクタ 804"/>
        <xdr:cNvCxnSpPr/>
      </xdr:nvCxnSpPr>
      <xdr:spPr>
        <a:xfrm flipV="1">
          <a:off x="18656300" y="9834306"/>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171333</xdr:rowOff>
    </xdr:from>
    <xdr:to>
      <xdr:col>116</xdr:col>
      <xdr:colOff>114300</xdr:colOff>
      <xdr:row>57</xdr:row>
      <xdr:rowOff>101483</xdr:rowOff>
    </xdr:to>
    <xdr:sp macro="" textlink="">
      <xdr:nvSpPr>
        <xdr:cNvPr id="815" name="楕円 814"/>
        <xdr:cNvSpPr/>
      </xdr:nvSpPr>
      <xdr:spPr>
        <a:xfrm>
          <a:off x="221107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22760</xdr:rowOff>
    </xdr:from>
    <xdr:ext cx="534377" cy="259045"/>
    <xdr:sp macro="" textlink="">
      <xdr:nvSpPr>
        <xdr:cNvPr id="816" name="貸付金該当値テキスト"/>
        <xdr:cNvSpPr txBox="1"/>
      </xdr:nvSpPr>
      <xdr:spPr>
        <a:xfrm>
          <a:off x="22212300" y="9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5873</xdr:rowOff>
    </xdr:from>
    <xdr:to>
      <xdr:col>112</xdr:col>
      <xdr:colOff>38100</xdr:colOff>
      <xdr:row>57</xdr:row>
      <xdr:rowOff>107473</xdr:rowOff>
    </xdr:to>
    <xdr:sp macro="" textlink="">
      <xdr:nvSpPr>
        <xdr:cNvPr id="817" name="楕円 816"/>
        <xdr:cNvSpPr/>
      </xdr:nvSpPr>
      <xdr:spPr>
        <a:xfrm>
          <a:off x="21272500" y="97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124000</xdr:rowOff>
    </xdr:from>
    <xdr:ext cx="534377" cy="259045"/>
    <xdr:sp macro="" textlink="">
      <xdr:nvSpPr>
        <xdr:cNvPr id="818" name="テキスト ボックス 817"/>
        <xdr:cNvSpPr txBox="1"/>
      </xdr:nvSpPr>
      <xdr:spPr>
        <a:xfrm>
          <a:off x="21056111" y="95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168842</xdr:rowOff>
    </xdr:from>
    <xdr:to>
      <xdr:col>107</xdr:col>
      <xdr:colOff>101600</xdr:colOff>
      <xdr:row>57</xdr:row>
      <xdr:rowOff>98992</xdr:rowOff>
    </xdr:to>
    <xdr:sp macro="" textlink="">
      <xdr:nvSpPr>
        <xdr:cNvPr id="819" name="楕円 818"/>
        <xdr:cNvSpPr/>
      </xdr:nvSpPr>
      <xdr:spPr>
        <a:xfrm>
          <a:off x="20383500" y="97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115519</xdr:rowOff>
    </xdr:from>
    <xdr:ext cx="534377" cy="259045"/>
    <xdr:sp macro="" textlink="">
      <xdr:nvSpPr>
        <xdr:cNvPr id="820" name="テキスト ボックス 819"/>
        <xdr:cNvSpPr txBox="1"/>
      </xdr:nvSpPr>
      <xdr:spPr>
        <a:xfrm>
          <a:off x="20167111" y="95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10856</xdr:rowOff>
    </xdr:from>
    <xdr:to>
      <xdr:col>102</xdr:col>
      <xdr:colOff>165100</xdr:colOff>
      <xdr:row>57</xdr:row>
      <xdr:rowOff>112456</xdr:rowOff>
    </xdr:to>
    <xdr:sp macro="" textlink="">
      <xdr:nvSpPr>
        <xdr:cNvPr id="821" name="楕円 820"/>
        <xdr:cNvSpPr/>
      </xdr:nvSpPr>
      <xdr:spPr>
        <a:xfrm>
          <a:off x="19494500" y="97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128983</xdr:rowOff>
    </xdr:from>
    <xdr:ext cx="534377" cy="259045"/>
    <xdr:sp macro="" textlink="">
      <xdr:nvSpPr>
        <xdr:cNvPr id="822" name="テキスト ボックス 821"/>
        <xdr:cNvSpPr txBox="1"/>
      </xdr:nvSpPr>
      <xdr:spPr>
        <a:xfrm>
          <a:off x="19278111" y="95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84511</xdr:rowOff>
    </xdr:from>
    <xdr:to>
      <xdr:col>98</xdr:col>
      <xdr:colOff>38100</xdr:colOff>
      <xdr:row>58</xdr:row>
      <xdr:rowOff>14661</xdr:rowOff>
    </xdr:to>
    <xdr:sp macro="" textlink="">
      <xdr:nvSpPr>
        <xdr:cNvPr id="823" name="楕円 822"/>
        <xdr:cNvSpPr/>
      </xdr:nvSpPr>
      <xdr:spPr>
        <a:xfrm>
          <a:off x="18605500" y="9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31188</xdr:rowOff>
    </xdr:from>
    <xdr:ext cx="469744" cy="259045"/>
    <xdr:sp macro="" textlink="">
      <xdr:nvSpPr>
        <xdr:cNvPr id="824" name="テキスト ボックス 823"/>
        <xdr:cNvSpPr txBox="1"/>
      </xdr:nvSpPr>
      <xdr:spPr>
        <a:xfrm>
          <a:off x="18421428" y="96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67790</xdr:rowOff>
    </xdr:from>
    <xdr:to>
      <xdr:col>116</xdr:col>
      <xdr:colOff>63500</xdr:colOff>
      <xdr:row>77</xdr:row>
      <xdr:rowOff>86452</xdr:rowOff>
    </xdr:to>
    <xdr:cxnSp macro="">
      <xdr:nvCxnSpPr>
        <xdr:cNvPr id="856" name="直線コネクタ 855"/>
        <xdr:cNvCxnSpPr/>
      </xdr:nvCxnSpPr>
      <xdr:spPr>
        <a:xfrm flipV="1">
          <a:off x="21323300" y="13269440"/>
          <a:ext cx="8382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86452</xdr:rowOff>
    </xdr:from>
    <xdr:to>
      <xdr:col>111</xdr:col>
      <xdr:colOff>177800</xdr:colOff>
      <xdr:row>77</xdr:row>
      <xdr:rowOff>112415</xdr:rowOff>
    </xdr:to>
    <xdr:cxnSp macro="">
      <xdr:nvCxnSpPr>
        <xdr:cNvPr id="859" name="直線コネクタ 858"/>
        <xdr:cNvCxnSpPr/>
      </xdr:nvCxnSpPr>
      <xdr:spPr>
        <a:xfrm flipV="1">
          <a:off x="20434300" y="13288102"/>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79611</xdr:rowOff>
    </xdr:from>
    <xdr:to>
      <xdr:col>107</xdr:col>
      <xdr:colOff>50800</xdr:colOff>
      <xdr:row>77</xdr:row>
      <xdr:rowOff>112415</xdr:rowOff>
    </xdr:to>
    <xdr:cxnSp macro="">
      <xdr:nvCxnSpPr>
        <xdr:cNvPr id="862" name="直線コネクタ 861"/>
        <xdr:cNvCxnSpPr/>
      </xdr:nvCxnSpPr>
      <xdr:spPr>
        <a:xfrm>
          <a:off x="19545300" y="1328126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79611</xdr:rowOff>
    </xdr:from>
    <xdr:to>
      <xdr:col>102</xdr:col>
      <xdr:colOff>114300</xdr:colOff>
      <xdr:row>77</xdr:row>
      <xdr:rowOff>156437</xdr:rowOff>
    </xdr:to>
    <xdr:cxnSp macro="">
      <xdr:nvCxnSpPr>
        <xdr:cNvPr id="865" name="直線コネクタ 864"/>
        <xdr:cNvCxnSpPr/>
      </xdr:nvCxnSpPr>
      <xdr:spPr>
        <a:xfrm flipV="1">
          <a:off x="18656300" y="13281261"/>
          <a:ext cx="889000" cy="7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16990</xdr:rowOff>
    </xdr:from>
    <xdr:to>
      <xdr:col>116</xdr:col>
      <xdr:colOff>114300</xdr:colOff>
      <xdr:row>77</xdr:row>
      <xdr:rowOff>118590</xdr:rowOff>
    </xdr:to>
    <xdr:sp macro="" textlink="">
      <xdr:nvSpPr>
        <xdr:cNvPr id="875" name="楕円 874"/>
        <xdr:cNvSpPr/>
      </xdr:nvSpPr>
      <xdr:spPr>
        <a:xfrm>
          <a:off x="22110700" y="13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166867</xdr:rowOff>
    </xdr:from>
    <xdr:ext cx="534377" cy="259045"/>
    <xdr:sp macro="" textlink="">
      <xdr:nvSpPr>
        <xdr:cNvPr id="876" name="繰出金該当値テキスト"/>
        <xdr:cNvSpPr txBox="1"/>
      </xdr:nvSpPr>
      <xdr:spPr>
        <a:xfrm>
          <a:off x="22212300" y="131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35652</xdr:rowOff>
    </xdr:from>
    <xdr:to>
      <xdr:col>112</xdr:col>
      <xdr:colOff>38100</xdr:colOff>
      <xdr:row>77</xdr:row>
      <xdr:rowOff>137252</xdr:rowOff>
    </xdr:to>
    <xdr:sp macro="" textlink="">
      <xdr:nvSpPr>
        <xdr:cNvPr id="877" name="楕円 876"/>
        <xdr:cNvSpPr/>
      </xdr:nvSpPr>
      <xdr:spPr>
        <a:xfrm>
          <a:off x="21272500" y="132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128379</xdr:rowOff>
    </xdr:from>
    <xdr:ext cx="534377" cy="259045"/>
    <xdr:sp macro="" textlink="">
      <xdr:nvSpPr>
        <xdr:cNvPr id="878" name="テキスト ボックス 877"/>
        <xdr:cNvSpPr txBox="1"/>
      </xdr:nvSpPr>
      <xdr:spPr>
        <a:xfrm>
          <a:off x="21056111" y="133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61615</xdr:rowOff>
    </xdr:from>
    <xdr:to>
      <xdr:col>107</xdr:col>
      <xdr:colOff>101600</xdr:colOff>
      <xdr:row>77</xdr:row>
      <xdr:rowOff>163215</xdr:rowOff>
    </xdr:to>
    <xdr:sp macro="" textlink="">
      <xdr:nvSpPr>
        <xdr:cNvPr id="879" name="楕円 878"/>
        <xdr:cNvSpPr/>
      </xdr:nvSpPr>
      <xdr:spPr>
        <a:xfrm>
          <a:off x="20383500" y="132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154342</xdr:rowOff>
    </xdr:from>
    <xdr:ext cx="534377" cy="259045"/>
    <xdr:sp macro="" textlink="">
      <xdr:nvSpPr>
        <xdr:cNvPr id="880" name="テキスト ボックス 879"/>
        <xdr:cNvSpPr txBox="1"/>
      </xdr:nvSpPr>
      <xdr:spPr>
        <a:xfrm>
          <a:off x="20167111" y="133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28811</xdr:rowOff>
    </xdr:from>
    <xdr:to>
      <xdr:col>102</xdr:col>
      <xdr:colOff>165100</xdr:colOff>
      <xdr:row>77</xdr:row>
      <xdr:rowOff>130411</xdr:rowOff>
    </xdr:to>
    <xdr:sp macro="" textlink="">
      <xdr:nvSpPr>
        <xdr:cNvPr id="881" name="楕円 880"/>
        <xdr:cNvSpPr/>
      </xdr:nvSpPr>
      <xdr:spPr>
        <a:xfrm>
          <a:off x="19494500" y="132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121538</xdr:rowOff>
    </xdr:from>
    <xdr:ext cx="534377" cy="259045"/>
    <xdr:sp macro="" textlink="">
      <xdr:nvSpPr>
        <xdr:cNvPr id="882" name="テキスト ボックス 881"/>
        <xdr:cNvSpPr txBox="1"/>
      </xdr:nvSpPr>
      <xdr:spPr>
        <a:xfrm>
          <a:off x="19278111"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105637</xdr:rowOff>
    </xdr:from>
    <xdr:to>
      <xdr:col>98</xdr:col>
      <xdr:colOff>38100</xdr:colOff>
      <xdr:row>78</xdr:row>
      <xdr:rowOff>35787</xdr:rowOff>
    </xdr:to>
    <xdr:sp macro="" textlink="">
      <xdr:nvSpPr>
        <xdr:cNvPr id="883" name="楕円 882"/>
        <xdr:cNvSpPr/>
      </xdr:nvSpPr>
      <xdr:spPr>
        <a:xfrm>
          <a:off x="18605500" y="133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26914</xdr:rowOff>
    </xdr:from>
    <xdr:ext cx="534377" cy="259045"/>
    <xdr:sp macro="" textlink="">
      <xdr:nvSpPr>
        <xdr:cNvPr id="884" name="テキスト ボックス 883"/>
        <xdr:cNvSpPr txBox="1"/>
      </xdr:nvSpPr>
      <xdr:spPr>
        <a:xfrm>
          <a:off x="18389111" y="134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補助費については、病院会計支出金の影響で依然として高い状況にあったが、近年はふるさと応援寄附金を多くいただいていることから、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それに係る返礼品に要する報償費が増加しているところである。受け取った寄付金については基金へ積立するため、積立金についても合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わせて増加している状況にある。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今後も、引き続き、人口減少・人口構造等の社会情勢の変化を的確に捉え、市民が安心して生き生きと暮らすための各種施策を実施する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ともに、多くの財政需要から緊急度や優先度を見極め、健全な財政運営に努めるものである。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北海道根室市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25,953
25,664
506.25
23,597,208
23,526,730
67,828
9,119,405
18,208,213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23685</xdr:rowOff>
    </xdr:from>
    <xdr:to>
      <xdr:col>24</xdr:col>
      <xdr:colOff>63500</xdr:colOff>
      <xdr:row>34</xdr:row>
      <xdr:rowOff>46355</xdr:rowOff>
    </xdr:to>
    <xdr:cxnSp macro="">
      <xdr:nvCxnSpPr>
        <xdr:cNvPr id="61" name="直線コネクタ 60"/>
        <xdr:cNvCxnSpPr/>
      </xdr:nvCxnSpPr>
      <xdr:spPr>
        <a:xfrm flipV="1">
          <a:off x="3797300" y="5852985"/>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46165</xdr:rowOff>
    </xdr:from>
    <xdr:to>
      <xdr:col>19</xdr:col>
      <xdr:colOff>177800</xdr:colOff>
      <xdr:row>34</xdr:row>
      <xdr:rowOff>46355</xdr:rowOff>
    </xdr:to>
    <xdr:cxnSp macro="">
      <xdr:nvCxnSpPr>
        <xdr:cNvPr id="64" name="直線コネクタ 63"/>
        <xdr:cNvCxnSpPr/>
      </xdr:nvCxnSpPr>
      <xdr:spPr>
        <a:xfrm>
          <a:off x="2908300" y="587546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128079</xdr:rowOff>
    </xdr:from>
    <xdr:to>
      <xdr:col>15</xdr:col>
      <xdr:colOff>50800</xdr:colOff>
      <xdr:row>34</xdr:row>
      <xdr:rowOff>46165</xdr:rowOff>
    </xdr:to>
    <xdr:cxnSp macro="">
      <xdr:nvCxnSpPr>
        <xdr:cNvPr id="67" name="直線コネクタ 66"/>
        <xdr:cNvCxnSpPr/>
      </xdr:nvCxnSpPr>
      <xdr:spPr>
        <a:xfrm>
          <a:off x="2019300" y="578592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128079</xdr:rowOff>
    </xdr:from>
    <xdr:to>
      <xdr:col>10</xdr:col>
      <xdr:colOff>114300</xdr:colOff>
      <xdr:row>34</xdr:row>
      <xdr:rowOff>23685</xdr:rowOff>
    </xdr:to>
    <xdr:cxnSp macro="">
      <xdr:nvCxnSpPr>
        <xdr:cNvPr id="70" name="直線コネクタ 69"/>
        <xdr:cNvCxnSpPr/>
      </xdr:nvCxnSpPr>
      <xdr:spPr>
        <a:xfrm flipV="1">
          <a:off x="1130300" y="578592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144335</xdr:rowOff>
    </xdr:from>
    <xdr:to>
      <xdr:col>24</xdr:col>
      <xdr:colOff>114300</xdr:colOff>
      <xdr:row>34</xdr:row>
      <xdr:rowOff>74485</xdr:rowOff>
    </xdr:to>
    <xdr:sp macro="" textlink="">
      <xdr:nvSpPr>
        <xdr:cNvPr id="80" name="楕円 79"/>
        <xdr:cNvSpPr/>
      </xdr:nvSpPr>
      <xdr:spPr>
        <a:xfrm>
          <a:off x="45847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167212</xdr:rowOff>
    </xdr:from>
    <xdr:ext cx="469744" cy="259045"/>
    <xdr:sp macro="" textlink="">
      <xdr:nvSpPr>
        <xdr:cNvPr id="81" name="議会費該当値テキスト"/>
        <xdr:cNvSpPr txBox="1"/>
      </xdr:nvSpPr>
      <xdr:spPr>
        <a:xfrm>
          <a:off x="4686300" y="5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167005</xdr:rowOff>
    </xdr:from>
    <xdr:to>
      <xdr:col>20</xdr:col>
      <xdr:colOff>38100</xdr:colOff>
      <xdr:row>34</xdr:row>
      <xdr:rowOff>97155</xdr:rowOff>
    </xdr:to>
    <xdr:sp macro="" textlink="">
      <xdr:nvSpPr>
        <xdr:cNvPr id="82" name="楕円 81"/>
        <xdr:cNvSpPr/>
      </xdr:nvSpPr>
      <xdr:spPr>
        <a:xfrm>
          <a:off x="37465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113682</xdr:rowOff>
    </xdr:from>
    <xdr:ext cx="469744" cy="259045"/>
    <xdr:sp macro="" textlink="">
      <xdr:nvSpPr>
        <xdr:cNvPr id="83" name="テキスト ボックス 82"/>
        <xdr:cNvSpPr txBox="1"/>
      </xdr:nvSpPr>
      <xdr:spPr>
        <a:xfrm>
          <a:off x="3562428"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166815</xdr:rowOff>
    </xdr:from>
    <xdr:to>
      <xdr:col>15</xdr:col>
      <xdr:colOff>101600</xdr:colOff>
      <xdr:row>34</xdr:row>
      <xdr:rowOff>96965</xdr:rowOff>
    </xdr:to>
    <xdr:sp macro="" textlink="">
      <xdr:nvSpPr>
        <xdr:cNvPr id="84" name="楕円 83"/>
        <xdr:cNvSpPr/>
      </xdr:nvSpPr>
      <xdr:spPr>
        <a:xfrm>
          <a:off x="2857500" y="58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113492</xdr:rowOff>
    </xdr:from>
    <xdr:ext cx="469744" cy="259045"/>
    <xdr:sp macro="" textlink="">
      <xdr:nvSpPr>
        <xdr:cNvPr id="85" name="テキスト ボックス 84"/>
        <xdr:cNvSpPr txBox="1"/>
      </xdr:nvSpPr>
      <xdr:spPr>
        <a:xfrm>
          <a:off x="2673428" y="559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77279</xdr:rowOff>
    </xdr:from>
    <xdr:to>
      <xdr:col>10</xdr:col>
      <xdr:colOff>165100</xdr:colOff>
      <xdr:row>34</xdr:row>
      <xdr:rowOff>7429</xdr:rowOff>
    </xdr:to>
    <xdr:sp macro="" textlink="">
      <xdr:nvSpPr>
        <xdr:cNvPr id="86" name="楕円 85"/>
        <xdr:cNvSpPr/>
      </xdr:nvSpPr>
      <xdr:spPr>
        <a:xfrm>
          <a:off x="1968500" y="57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23956</xdr:rowOff>
    </xdr:from>
    <xdr:ext cx="469744" cy="259045"/>
    <xdr:sp macro="" textlink="">
      <xdr:nvSpPr>
        <xdr:cNvPr id="87" name="テキスト ボックス 86"/>
        <xdr:cNvSpPr txBox="1"/>
      </xdr:nvSpPr>
      <xdr:spPr>
        <a:xfrm>
          <a:off x="1784428" y="55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144335</xdr:rowOff>
    </xdr:from>
    <xdr:to>
      <xdr:col>6</xdr:col>
      <xdr:colOff>38100</xdr:colOff>
      <xdr:row>34</xdr:row>
      <xdr:rowOff>74485</xdr:rowOff>
    </xdr:to>
    <xdr:sp macro="" textlink="">
      <xdr:nvSpPr>
        <xdr:cNvPr id="88" name="楕円 87"/>
        <xdr:cNvSpPr/>
      </xdr:nvSpPr>
      <xdr:spPr>
        <a:xfrm>
          <a:off x="1079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91012</xdr:rowOff>
    </xdr:from>
    <xdr:ext cx="469744" cy="259045"/>
    <xdr:sp macro="" textlink="">
      <xdr:nvSpPr>
        <xdr:cNvPr id="89" name="テキスト ボックス 88"/>
        <xdr:cNvSpPr txBox="1"/>
      </xdr:nvSpPr>
      <xdr:spPr>
        <a:xfrm>
          <a:off x="895428"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81738</xdr:rowOff>
    </xdr:from>
    <xdr:to>
      <xdr:col>24</xdr:col>
      <xdr:colOff>63500</xdr:colOff>
      <xdr:row>52</xdr:row>
      <xdr:rowOff>163840</xdr:rowOff>
    </xdr:to>
    <xdr:cxnSp macro="">
      <xdr:nvCxnSpPr>
        <xdr:cNvPr id="118" name="直線コネクタ 117"/>
        <xdr:cNvCxnSpPr/>
      </xdr:nvCxnSpPr>
      <xdr:spPr>
        <a:xfrm flipV="1">
          <a:off x="3797300" y="8825688"/>
          <a:ext cx="838200" cy="25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163840</xdr:rowOff>
    </xdr:from>
    <xdr:to>
      <xdr:col>19</xdr:col>
      <xdr:colOff>177800</xdr:colOff>
      <xdr:row>55</xdr:row>
      <xdr:rowOff>40842</xdr:rowOff>
    </xdr:to>
    <xdr:cxnSp macro="">
      <xdr:nvCxnSpPr>
        <xdr:cNvPr id="121" name="直線コネクタ 120"/>
        <xdr:cNvCxnSpPr/>
      </xdr:nvCxnSpPr>
      <xdr:spPr>
        <a:xfrm flipV="1">
          <a:off x="2908300" y="9079240"/>
          <a:ext cx="889000" cy="3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40842</xdr:rowOff>
    </xdr:from>
    <xdr:to>
      <xdr:col>15</xdr:col>
      <xdr:colOff>50800</xdr:colOff>
      <xdr:row>56</xdr:row>
      <xdr:rowOff>150120</xdr:rowOff>
    </xdr:to>
    <xdr:cxnSp macro="">
      <xdr:nvCxnSpPr>
        <xdr:cNvPr id="124" name="直線コネクタ 123"/>
        <xdr:cNvCxnSpPr/>
      </xdr:nvCxnSpPr>
      <xdr:spPr>
        <a:xfrm flipV="1">
          <a:off x="2019300" y="9470592"/>
          <a:ext cx="889000" cy="2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150120</xdr:rowOff>
    </xdr:from>
    <xdr:to>
      <xdr:col>10</xdr:col>
      <xdr:colOff>114300</xdr:colOff>
      <xdr:row>57</xdr:row>
      <xdr:rowOff>143883</xdr:rowOff>
    </xdr:to>
    <xdr:cxnSp macro="">
      <xdr:nvCxnSpPr>
        <xdr:cNvPr id="127" name="直線コネクタ 126"/>
        <xdr:cNvCxnSpPr/>
      </xdr:nvCxnSpPr>
      <xdr:spPr>
        <a:xfrm flipV="1">
          <a:off x="1130300" y="9751320"/>
          <a:ext cx="889000" cy="1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30938</xdr:rowOff>
    </xdr:from>
    <xdr:to>
      <xdr:col>24</xdr:col>
      <xdr:colOff>114300</xdr:colOff>
      <xdr:row>51</xdr:row>
      <xdr:rowOff>132538</xdr:rowOff>
    </xdr:to>
    <xdr:sp macro="" textlink="">
      <xdr:nvSpPr>
        <xdr:cNvPr id="137" name="楕円 136"/>
        <xdr:cNvSpPr/>
      </xdr:nvSpPr>
      <xdr:spPr>
        <a:xfrm>
          <a:off x="4584700" y="877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155415</xdr:rowOff>
    </xdr:from>
    <xdr:ext cx="599010" cy="259045"/>
    <xdr:sp macro="" textlink="">
      <xdr:nvSpPr>
        <xdr:cNvPr id="138" name="総務費該当値テキスト"/>
        <xdr:cNvSpPr txBox="1"/>
      </xdr:nvSpPr>
      <xdr:spPr>
        <a:xfrm>
          <a:off x="4686300" y="872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113040</xdr:rowOff>
    </xdr:from>
    <xdr:to>
      <xdr:col>20</xdr:col>
      <xdr:colOff>38100</xdr:colOff>
      <xdr:row>53</xdr:row>
      <xdr:rowOff>43190</xdr:rowOff>
    </xdr:to>
    <xdr:sp macro="" textlink="">
      <xdr:nvSpPr>
        <xdr:cNvPr id="139" name="楕円 138"/>
        <xdr:cNvSpPr/>
      </xdr:nvSpPr>
      <xdr:spPr>
        <a:xfrm>
          <a:off x="3746500" y="90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59717</xdr:rowOff>
    </xdr:from>
    <xdr:ext cx="599010" cy="259045"/>
    <xdr:sp macro="" textlink="">
      <xdr:nvSpPr>
        <xdr:cNvPr id="140" name="テキスト ボックス 139"/>
        <xdr:cNvSpPr txBox="1"/>
      </xdr:nvSpPr>
      <xdr:spPr>
        <a:xfrm>
          <a:off x="3497795" y="880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161492</xdr:rowOff>
    </xdr:from>
    <xdr:to>
      <xdr:col>15</xdr:col>
      <xdr:colOff>101600</xdr:colOff>
      <xdr:row>55</xdr:row>
      <xdr:rowOff>91642</xdr:rowOff>
    </xdr:to>
    <xdr:sp macro="" textlink="">
      <xdr:nvSpPr>
        <xdr:cNvPr id="141" name="楕円 140"/>
        <xdr:cNvSpPr/>
      </xdr:nvSpPr>
      <xdr:spPr>
        <a:xfrm>
          <a:off x="2857500" y="94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108169</xdr:rowOff>
    </xdr:from>
    <xdr:ext cx="599010" cy="259045"/>
    <xdr:sp macro="" textlink="">
      <xdr:nvSpPr>
        <xdr:cNvPr id="142" name="テキスト ボックス 141"/>
        <xdr:cNvSpPr txBox="1"/>
      </xdr:nvSpPr>
      <xdr:spPr>
        <a:xfrm>
          <a:off x="2608795" y="91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99320</xdr:rowOff>
    </xdr:from>
    <xdr:to>
      <xdr:col>10</xdr:col>
      <xdr:colOff>165100</xdr:colOff>
      <xdr:row>57</xdr:row>
      <xdr:rowOff>29470</xdr:rowOff>
    </xdr:to>
    <xdr:sp macro="" textlink="">
      <xdr:nvSpPr>
        <xdr:cNvPr id="143" name="楕円 142"/>
        <xdr:cNvSpPr/>
      </xdr:nvSpPr>
      <xdr:spPr>
        <a:xfrm>
          <a:off x="1968500" y="9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45997</xdr:rowOff>
    </xdr:from>
    <xdr:ext cx="599010" cy="259045"/>
    <xdr:sp macro="" textlink="">
      <xdr:nvSpPr>
        <xdr:cNvPr id="144" name="テキスト ボックス 143"/>
        <xdr:cNvSpPr txBox="1"/>
      </xdr:nvSpPr>
      <xdr:spPr>
        <a:xfrm>
          <a:off x="1719795" y="94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93083</xdr:rowOff>
    </xdr:from>
    <xdr:to>
      <xdr:col>6</xdr:col>
      <xdr:colOff>38100</xdr:colOff>
      <xdr:row>58</xdr:row>
      <xdr:rowOff>23233</xdr:rowOff>
    </xdr:to>
    <xdr:sp macro="" textlink="">
      <xdr:nvSpPr>
        <xdr:cNvPr id="145" name="楕円 144"/>
        <xdr:cNvSpPr/>
      </xdr:nvSpPr>
      <xdr:spPr>
        <a:xfrm>
          <a:off x="1079500" y="98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14360</xdr:rowOff>
    </xdr:from>
    <xdr:ext cx="534377" cy="259045"/>
    <xdr:sp macro="" textlink="">
      <xdr:nvSpPr>
        <xdr:cNvPr id="146" name="テキスト ボックス 145"/>
        <xdr:cNvSpPr txBox="1"/>
      </xdr:nvSpPr>
      <xdr:spPr>
        <a:xfrm>
          <a:off x="863111" y="99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155870</xdr:rowOff>
    </xdr:from>
    <xdr:to>
      <xdr:col>24</xdr:col>
      <xdr:colOff>63500</xdr:colOff>
      <xdr:row>76</xdr:row>
      <xdr:rowOff>8339</xdr:rowOff>
    </xdr:to>
    <xdr:cxnSp macro="">
      <xdr:nvCxnSpPr>
        <xdr:cNvPr id="176" name="直線コネクタ 175"/>
        <xdr:cNvCxnSpPr/>
      </xdr:nvCxnSpPr>
      <xdr:spPr>
        <a:xfrm>
          <a:off x="3797300" y="13014620"/>
          <a:ext cx="8382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108672</xdr:rowOff>
    </xdr:from>
    <xdr:to>
      <xdr:col>19</xdr:col>
      <xdr:colOff>177800</xdr:colOff>
      <xdr:row>75</xdr:row>
      <xdr:rowOff>155870</xdr:rowOff>
    </xdr:to>
    <xdr:cxnSp macro="">
      <xdr:nvCxnSpPr>
        <xdr:cNvPr id="179" name="直線コネクタ 178"/>
        <xdr:cNvCxnSpPr/>
      </xdr:nvCxnSpPr>
      <xdr:spPr>
        <a:xfrm>
          <a:off x="2908300" y="12967422"/>
          <a:ext cx="889000" cy="4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108672</xdr:rowOff>
    </xdr:from>
    <xdr:to>
      <xdr:col>15</xdr:col>
      <xdr:colOff>50800</xdr:colOff>
      <xdr:row>76</xdr:row>
      <xdr:rowOff>52634</xdr:rowOff>
    </xdr:to>
    <xdr:cxnSp macro="">
      <xdr:nvCxnSpPr>
        <xdr:cNvPr id="182" name="直線コネクタ 181"/>
        <xdr:cNvCxnSpPr/>
      </xdr:nvCxnSpPr>
      <xdr:spPr>
        <a:xfrm flipV="1">
          <a:off x="2019300" y="12967422"/>
          <a:ext cx="889000" cy="1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49418</xdr:rowOff>
    </xdr:from>
    <xdr:to>
      <xdr:col>10</xdr:col>
      <xdr:colOff>114300</xdr:colOff>
      <xdr:row>76</xdr:row>
      <xdr:rowOff>52634</xdr:rowOff>
    </xdr:to>
    <xdr:cxnSp macro="">
      <xdr:nvCxnSpPr>
        <xdr:cNvPr id="185" name="直線コネクタ 184"/>
        <xdr:cNvCxnSpPr/>
      </xdr:nvCxnSpPr>
      <xdr:spPr>
        <a:xfrm>
          <a:off x="1130300" y="12908168"/>
          <a:ext cx="889000" cy="17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128989</xdr:rowOff>
    </xdr:from>
    <xdr:to>
      <xdr:col>24</xdr:col>
      <xdr:colOff>114300</xdr:colOff>
      <xdr:row>76</xdr:row>
      <xdr:rowOff>59139</xdr:rowOff>
    </xdr:to>
    <xdr:sp macro="" textlink="">
      <xdr:nvSpPr>
        <xdr:cNvPr id="195" name="楕円 194"/>
        <xdr:cNvSpPr/>
      </xdr:nvSpPr>
      <xdr:spPr>
        <a:xfrm>
          <a:off x="4584700" y="129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107416</xdr:rowOff>
    </xdr:from>
    <xdr:ext cx="599010" cy="259045"/>
    <xdr:sp macro="" textlink="">
      <xdr:nvSpPr>
        <xdr:cNvPr id="196" name="民生費該当値テキスト"/>
        <xdr:cNvSpPr txBox="1"/>
      </xdr:nvSpPr>
      <xdr:spPr>
        <a:xfrm>
          <a:off x="4686300" y="129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105070</xdr:rowOff>
    </xdr:from>
    <xdr:to>
      <xdr:col>20</xdr:col>
      <xdr:colOff>38100</xdr:colOff>
      <xdr:row>76</xdr:row>
      <xdr:rowOff>35220</xdr:rowOff>
    </xdr:to>
    <xdr:sp macro="" textlink="">
      <xdr:nvSpPr>
        <xdr:cNvPr id="197" name="楕円 196"/>
        <xdr:cNvSpPr/>
      </xdr:nvSpPr>
      <xdr:spPr>
        <a:xfrm>
          <a:off x="3746500" y="129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26347</xdr:rowOff>
    </xdr:from>
    <xdr:ext cx="599010" cy="259045"/>
    <xdr:sp macro="" textlink="">
      <xdr:nvSpPr>
        <xdr:cNvPr id="198" name="テキスト ボックス 197"/>
        <xdr:cNvSpPr txBox="1"/>
      </xdr:nvSpPr>
      <xdr:spPr>
        <a:xfrm>
          <a:off x="3497795" y="1305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57872</xdr:rowOff>
    </xdr:from>
    <xdr:to>
      <xdr:col>15</xdr:col>
      <xdr:colOff>101600</xdr:colOff>
      <xdr:row>75</xdr:row>
      <xdr:rowOff>159472</xdr:rowOff>
    </xdr:to>
    <xdr:sp macro="" textlink="">
      <xdr:nvSpPr>
        <xdr:cNvPr id="199" name="楕円 198"/>
        <xdr:cNvSpPr/>
      </xdr:nvSpPr>
      <xdr:spPr>
        <a:xfrm>
          <a:off x="2857500" y="129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4549</xdr:rowOff>
    </xdr:from>
    <xdr:ext cx="599010" cy="259045"/>
    <xdr:sp macro="" textlink="">
      <xdr:nvSpPr>
        <xdr:cNvPr id="200" name="テキスト ボックス 199"/>
        <xdr:cNvSpPr txBox="1"/>
      </xdr:nvSpPr>
      <xdr:spPr>
        <a:xfrm>
          <a:off x="2608795" y="126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1834</xdr:rowOff>
    </xdr:from>
    <xdr:to>
      <xdr:col>10</xdr:col>
      <xdr:colOff>165100</xdr:colOff>
      <xdr:row>76</xdr:row>
      <xdr:rowOff>103434</xdr:rowOff>
    </xdr:to>
    <xdr:sp macro="" textlink="">
      <xdr:nvSpPr>
        <xdr:cNvPr id="201" name="楕円 200"/>
        <xdr:cNvSpPr/>
      </xdr:nvSpPr>
      <xdr:spPr>
        <a:xfrm>
          <a:off x="1968500" y="130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94561</xdr:rowOff>
    </xdr:from>
    <xdr:ext cx="599010" cy="259045"/>
    <xdr:sp macro="" textlink="">
      <xdr:nvSpPr>
        <xdr:cNvPr id="202" name="テキスト ボックス 201"/>
        <xdr:cNvSpPr txBox="1"/>
      </xdr:nvSpPr>
      <xdr:spPr>
        <a:xfrm>
          <a:off x="1719795" y="1312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170068</xdr:rowOff>
    </xdr:from>
    <xdr:to>
      <xdr:col>6</xdr:col>
      <xdr:colOff>38100</xdr:colOff>
      <xdr:row>75</xdr:row>
      <xdr:rowOff>100218</xdr:rowOff>
    </xdr:to>
    <xdr:sp macro="" textlink="">
      <xdr:nvSpPr>
        <xdr:cNvPr id="203" name="楕円 202"/>
        <xdr:cNvSpPr/>
      </xdr:nvSpPr>
      <xdr:spPr>
        <a:xfrm>
          <a:off x="1079500" y="128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116745</xdr:rowOff>
    </xdr:from>
    <xdr:ext cx="599010" cy="259045"/>
    <xdr:sp macro="" textlink="">
      <xdr:nvSpPr>
        <xdr:cNvPr id="204" name="テキスト ボックス 203"/>
        <xdr:cNvSpPr txBox="1"/>
      </xdr:nvSpPr>
      <xdr:spPr>
        <a:xfrm>
          <a:off x="830795" y="1263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110603</xdr:rowOff>
    </xdr:from>
    <xdr:to>
      <xdr:col>24</xdr:col>
      <xdr:colOff>63500</xdr:colOff>
      <xdr:row>92</xdr:row>
      <xdr:rowOff>111496</xdr:rowOff>
    </xdr:to>
    <xdr:cxnSp macro="">
      <xdr:nvCxnSpPr>
        <xdr:cNvPr id="235" name="直線コネクタ 234"/>
        <xdr:cNvCxnSpPr/>
      </xdr:nvCxnSpPr>
      <xdr:spPr>
        <a:xfrm flipV="1">
          <a:off x="3797300" y="15884003"/>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111496</xdr:rowOff>
    </xdr:from>
    <xdr:to>
      <xdr:col>19</xdr:col>
      <xdr:colOff>177800</xdr:colOff>
      <xdr:row>92</xdr:row>
      <xdr:rowOff>136565</xdr:rowOff>
    </xdr:to>
    <xdr:cxnSp macro="">
      <xdr:nvCxnSpPr>
        <xdr:cNvPr id="238" name="直線コネクタ 237"/>
        <xdr:cNvCxnSpPr/>
      </xdr:nvCxnSpPr>
      <xdr:spPr>
        <a:xfrm flipV="1">
          <a:off x="2908300" y="15884896"/>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136565</xdr:rowOff>
    </xdr:from>
    <xdr:to>
      <xdr:col>15</xdr:col>
      <xdr:colOff>50800</xdr:colOff>
      <xdr:row>93</xdr:row>
      <xdr:rowOff>75975</xdr:rowOff>
    </xdr:to>
    <xdr:cxnSp macro="">
      <xdr:nvCxnSpPr>
        <xdr:cNvPr id="241" name="直線コネクタ 240"/>
        <xdr:cNvCxnSpPr/>
      </xdr:nvCxnSpPr>
      <xdr:spPr>
        <a:xfrm flipV="1">
          <a:off x="2019300" y="15909965"/>
          <a:ext cx="889000" cy="1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127791</xdr:rowOff>
    </xdr:from>
    <xdr:to>
      <xdr:col>10</xdr:col>
      <xdr:colOff>114300</xdr:colOff>
      <xdr:row>93</xdr:row>
      <xdr:rowOff>75975</xdr:rowOff>
    </xdr:to>
    <xdr:cxnSp macro="">
      <xdr:nvCxnSpPr>
        <xdr:cNvPr id="244" name="直線コネクタ 243"/>
        <xdr:cNvCxnSpPr/>
      </xdr:nvCxnSpPr>
      <xdr:spPr>
        <a:xfrm>
          <a:off x="1130300" y="15901191"/>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59803</xdr:rowOff>
    </xdr:from>
    <xdr:to>
      <xdr:col>24</xdr:col>
      <xdr:colOff>114300</xdr:colOff>
      <xdr:row>92</xdr:row>
      <xdr:rowOff>161403</xdr:rowOff>
    </xdr:to>
    <xdr:sp macro="" textlink="">
      <xdr:nvSpPr>
        <xdr:cNvPr id="254" name="楕円 253"/>
        <xdr:cNvSpPr/>
      </xdr:nvSpPr>
      <xdr:spPr>
        <a:xfrm>
          <a:off x="4584700" y="158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82680</xdr:rowOff>
    </xdr:from>
    <xdr:ext cx="599010" cy="259045"/>
    <xdr:sp macro="" textlink="">
      <xdr:nvSpPr>
        <xdr:cNvPr id="255" name="衛生費該当値テキスト"/>
        <xdr:cNvSpPr txBox="1"/>
      </xdr:nvSpPr>
      <xdr:spPr>
        <a:xfrm>
          <a:off x="4686300" y="156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60696</xdr:rowOff>
    </xdr:from>
    <xdr:to>
      <xdr:col>20</xdr:col>
      <xdr:colOff>38100</xdr:colOff>
      <xdr:row>92</xdr:row>
      <xdr:rowOff>162296</xdr:rowOff>
    </xdr:to>
    <xdr:sp macro="" textlink="">
      <xdr:nvSpPr>
        <xdr:cNvPr id="256" name="楕円 255"/>
        <xdr:cNvSpPr/>
      </xdr:nvSpPr>
      <xdr:spPr>
        <a:xfrm>
          <a:off x="3746500" y="158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7373</xdr:rowOff>
    </xdr:from>
    <xdr:ext cx="599010" cy="259045"/>
    <xdr:sp macro="" textlink="">
      <xdr:nvSpPr>
        <xdr:cNvPr id="257" name="テキスト ボックス 256"/>
        <xdr:cNvSpPr txBox="1"/>
      </xdr:nvSpPr>
      <xdr:spPr>
        <a:xfrm>
          <a:off x="3497795" y="156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85765</xdr:rowOff>
    </xdr:from>
    <xdr:to>
      <xdr:col>15</xdr:col>
      <xdr:colOff>101600</xdr:colOff>
      <xdr:row>93</xdr:row>
      <xdr:rowOff>15915</xdr:rowOff>
    </xdr:to>
    <xdr:sp macro="" textlink="">
      <xdr:nvSpPr>
        <xdr:cNvPr id="258" name="楕円 257"/>
        <xdr:cNvSpPr/>
      </xdr:nvSpPr>
      <xdr:spPr>
        <a:xfrm>
          <a:off x="2857500" y="158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32442</xdr:rowOff>
    </xdr:from>
    <xdr:ext cx="599010" cy="259045"/>
    <xdr:sp macro="" textlink="">
      <xdr:nvSpPr>
        <xdr:cNvPr id="259" name="テキスト ボックス 258"/>
        <xdr:cNvSpPr txBox="1"/>
      </xdr:nvSpPr>
      <xdr:spPr>
        <a:xfrm>
          <a:off x="2608795" y="156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25175</xdr:rowOff>
    </xdr:from>
    <xdr:to>
      <xdr:col>10</xdr:col>
      <xdr:colOff>165100</xdr:colOff>
      <xdr:row>93</xdr:row>
      <xdr:rowOff>126775</xdr:rowOff>
    </xdr:to>
    <xdr:sp macro="" textlink="">
      <xdr:nvSpPr>
        <xdr:cNvPr id="260" name="楕円 259"/>
        <xdr:cNvSpPr/>
      </xdr:nvSpPr>
      <xdr:spPr>
        <a:xfrm>
          <a:off x="1968500" y="159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143302</xdr:rowOff>
    </xdr:from>
    <xdr:ext cx="534377" cy="259045"/>
    <xdr:sp macro="" textlink="">
      <xdr:nvSpPr>
        <xdr:cNvPr id="261" name="テキスト ボックス 260"/>
        <xdr:cNvSpPr txBox="1"/>
      </xdr:nvSpPr>
      <xdr:spPr>
        <a:xfrm>
          <a:off x="1752111" y="1574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76991</xdr:rowOff>
    </xdr:from>
    <xdr:to>
      <xdr:col>6</xdr:col>
      <xdr:colOff>38100</xdr:colOff>
      <xdr:row>93</xdr:row>
      <xdr:rowOff>7141</xdr:rowOff>
    </xdr:to>
    <xdr:sp macro="" textlink="">
      <xdr:nvSpPr>
        <xdr:cNvPr id="262" name="楕円 261"/>
        <xdr:cNvSpPr/>
      </xdr:nvSpPr>
      <xdr:spPr>
        <a:xfrm>
          <a:off x="1079500" y="158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23668</xdr:rowOff>
    </xdr:from>
    <xdr:ext cx="599010" cy="259045"/>
    <xdr:sp macro="" textlink="">
      <xdr:nvSpPr>
        <xdr:cNvPr id="263" name="テキスト ボックス 262"/>
        <xdr:cNvSpPr txBox="1"/>
      </xdr:nvSpPr>
      <xdr:spPr>
        <a:xfrm>
          <a:off x="830795" y="1562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64262</xdr:rowOff>
    </xdr:from>
    <xdr:to>
      <xdr:col>55</xdr:col>
      <xdr:colOff>0</xdr:colOff>
      <xdr:row>35</xdr:row>
      <xdr:rowOff>67528</xdr:rowOff>
    </xdr:to>
    <xdr:cxnSp macro="">
      <xdr:nvCxnSpPr>
        <xdr:cNvPr id="294" name="直線コネクタ 293"/>
        <xdr:cNvCxnSpPr/>
      </xdr:nvCxnSpPr>
      <xdr:spPr>
        <a:xfrm flipV="1">
          <a:off x="9639300" y="606501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67528</xdr:rowOff>
    </xdr:from>
    <xdr:to>
      <xdr:col>50</xdr:col>
      <xdr:colOff>114300</xdr:colOff>
      <xdr:row>35</xdr:row>
      <xdr:rowOff>93000</xdr:rowOff>
    </xdr:to>
    <xdr:cxnSp macro="">
      <xdr:nvCxnSpPr>
        <xdr:cNvPr id="297" name="直線コネクタ 296"/>
        <xdr:cNvCxnSpPr/>
      </xdr:nvCxnSpPr>
      <xdr:spPr>
        <a:xfrm flipV="1">
          <a:off x="8750300" y="6068278"/>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93000</xdr:rowOff>
    </xdr:from>
    <xdr:to>
      <xdr:col>45</xdr:col>
      <xdr:colOff>177800</xdr:colOff>
      <xdr:row>35</xdr:row>
      <xdr:rowOff>112921</xdr:rowOff>
    </xdr:to>
    <xdr:cxnSp macro="">
      <xdr:nvCxnSpPr>
        <xdr:cNvPr id="300" name="直線コネクタ 299"/>
        <xdr:cNvCxnSpPr/>
      </xdr:nvCxnSpPr>
      <xdr:spPr>
        <a:xfrm flipV="1">
          <a:off x="7861300" y="6093750"/>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12664</xdr:rowOff>
    </xdr:from>
    <xdr:to>
      <xdr:col>41</xdr:col>
      <xdr:colOff>50800</xdr:colOff>
      <xdr:row>35</xdr:row>
      <xdr:rowOff>112921</xdr:rowOff>
    </xdr:to>
    <xdr:cxnSp macro="">
      <xdr:nvCxnSpPr>
        <xdr:cNvPr id="303" name="直線コネクタ 302"/>
        <xdr:cNvCxnSpPr/>
      </xdr:nvCxnSpPr>
      <xdr:spPr>
        <a:xfrm>
          <a:off x="6972300" y="5841964"/>
          <a:ext cx="889000" cy="2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13462</xdr:rowOff>
    </xdr:from>
    <xdr:to>
      <xdr:col>55</xdr:col>
      <xdr:colOff>50800</xdr:colOff>
      <xdr:row>35</xdr:row>
      <xdr:rowOff>115062</xdr:rowOff>
    </xdr:to>
    <xdr:sp macro="" textlink="">
      <xdr:nvSpPr>
        <xdr:cNvPr id="313" name="楕円 312"/>
        <xdr:cNvSpPr/>
      </xdr:nvSpPr>
      <xdr:spPr>
        <a:xfrm>
          <a:off x="10426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36339</xdr:rowOff>
    </xdr:from>
    <xdr:ext cx="469744" cy="259045"/>
    <xdr:sp macro="" textlink="">
      <xdr:nvSpPr>
        <xdr:cNvPr id="314" name="労働費該当値テキスト"/>
        <xdr:cNvSpPr txBox="1"/>
      </xdr:nvSpPr>
      <xdr:spPr>
        <a:xfrm>
          <a:off x="10528300"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16728</xdr:rowOff>
    </xdr:from>
    <xdr:to>
      <xdr:col>50</xdr:col>
      <xdr:colOff>165100</xdr:colOff>
      <xdr:row>35</xdr:row>
      <xdr:rowOff>118328</xdr:rowOff>
    </xdr:to>
    <xdr:sp macro="" textlink="">
      <xdr:nvSpPr>
        <xdr:cNvPr id="315" name="楕円 314"/>
        <xdr:cNvSpPr/>
      </xdr:nvSpPr>
      <xdr:spPr>
        <a:xfrm>
          <a:off x="9588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134855</xdr:rowOff>
    </xdr:from>
    <xdr:ext cx="469744" cy="259045"/>
    <xdr:sp macro="" textlink="">
      <xdr:nvSpPr>
        <xdr:cNvPr id="316" name="テキスト ボックス 315"/>
        <xdr:cNvSpPr txBox="1"/>
      </xdr:nvSpPr>
      <xdr:spPr>
        <a:xfrm>
          <a:off x="9404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42200</xdr:rowOff>
    </xdr:from>
    <xdr:to>
      <xdr:col>46</xdr:col>
      <xdr:colOff>38100</xdr:colOff>
      <xdr:row>35</xdr:row>
      <xdr:rowOff>143800</xdr:rowOff>
    </xdr:to>
    <xdr:sp macro="" textlink="">
      <xdr:nvSpPr>
        <xdr:cNvPr id="317" name="楕円 316"/>
        <xdr:cNvSpPr/>
      </xdr:nvSpPr>
      <xdr:spPr>
        <a:xfrm>
          <a:off x="8699500" y="60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160327</xdr:rowOff>
    </xdr:from>
    <xdr:ext cx="469744" cy="259045"/>
    <xdr:sp macro="" textlink="">
      <xdr:nvSpPr>
        <xdr:cNvPr id="318" name="テキスト ボックス 317"/>
        <xdr:cNvSpPr txBox="1"/>
      </xdr:nvSpPr>
      <xdr:spPr>
        <a:xfrm>
          <a:off x="8515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62121</xdr:rowOff>
    </xdr:from>
    <xdr:to>
      <xdr:col>41</xdr:col>
      <xdr:colOff>101600</xdr:colOff>
      <xdr:row>35</xdr:row>
      <xdr:rowOff>163721</xdr:rowOff>
    </xdr:to>
    <xdr:sp macro="" textlink="">
      <xdr:nvSpPr>
        <xdr:cNvPr id="319" name="楕円 318"/>
        <xdr:cNvSpPr/>
      </xdr:nvSpPr>
      <xdr:spPr>
        <a:xfrm>
          <a:off x="7810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8798</xdr:rowOff>
    </xdr:from>
    <xdr:ext cx="469744" cy="259045"/>
    <xdr:sp macro="" textlink="">
      <xdr:nvSpPr>
        <xdr:cNvPr id="320" name="テキスト ボックス 319"/>
        <xdr:cNvSpPr txBox="1"/>
      </xdr:nvSpPr>
      <xdr:spPr>
        <a:xfrm>
          <a:off x="7626428" y="58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133314</xdr:rowOff>
    </xdr:from>
    <xdr:to>
      <xdr:col>36</xdr:col>
      <xdr:colOff>165100</xdr:colOff>
      <xdr:row>34</xdr:row>
      <xdr:rowOff>63464</xdr:rowOff>
    </xdr:to>
    <xdr:sp macro="" textlink="">
      <xdr:nvSpPr>
        <xdr:cNvPr id="321" name="楕円 320"/>
        <xdr:cNvSpPr/>
      </xdr:nvSpPr>
      <xdr:spPr>
        <a:xfrm>
          <a:off x="6921500" y="5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79991</xdr:rowOff>
    </xdr:from>
    <xdr:ext cx="469744" cy="259045"/>
    <xdr:sp macro="" textlink="">
      <xdr:nvSpPr>
        <xdr:cNvPr id="322" name="テキスト ボックス 321"/>
        <xdr:cNvSpPr txBox="1"/>
      </xdr:nvSpPr>
      <xdr:spPr>
        <a:xfrm>
          <a:off x="6737428" y="556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78004</xdr:rowOff>
    </xdr:from>
    <xdr:to>
      <xdr:col>55</xdr:col>
      <xdr:colOff>0</xdr:colOff>
      <xdr:row>56</xdr:row>
      <xdr:rowOff>88671</xdr:rowOff>
    </xdr:to>
    <xdr:cxnSp macro="">
      <xdr:nvCxnSpPr>
        <xdr:cNvPr id="351" name="直線コネクタ 350"/>
        <xdr:cNvCxnSpPr/>
      </xdr:nvCxnSpPr>
      <xdr:spPr>
        <a:xfrm>
          <a:off x="9639300" y="9679204"/>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8344</xdr:rowOff>
    </xdr:from>
    <xdr:to>
      <xdr:col>50</xdr:col>
      <xdr:colOff>114300</xdr:colOff>
      <xdr:row>56</xdr:row>
      <xdr:rowOff>78004</xdr:rowOff>
    </xdr:to>
    <xdr:cxnSp macro="">
      <xdr:nvCxnSpPr>
        <xdr:cNvPr id="354" name="直線コネクタ 353"/>
        <xdr:cNvCxnSpPr/>
      </xdr:nvCxnSpPr>
      <xdr:spPr>
        <a:xfrm>
          <a:off x="8750300" y="9609544"/>
          <a:ext cx="889000" cy="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8344</xdr:rowOff>
    </xdr:from>
    <xdr:to>
      <xdr:col>45</xdr:col>
      <xdr:colOff>177800</xdr:colOff>
      <xdr:row>57</xdr:row>
      <xdr:rowOff>16802</xdr:rowOff>
    </xdr:to>
    <xdr:cxnSp macro="">
      <xdr:nvCxnSpPr>
        <xdr:cNvPr id="357" name="直線コネクタ 356"/>
        <xdr:cNvCxnSpPr/>
      </xdr:nvCxnSpPr>
      <xdr:spPr>
        <a:xfrm flipV="1">
          <a:off x="7861300" y="9609544"/>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16802</xdr:rowOff>
    </xdr:from>
    <xdr:to>
      <xdr:col>41</xdr:col>
      <xdr:colOff>50800</xdr:colOff>
      <xdr:row>57</xdr:row>
      <xdr:rowOff>60236</xdr:rowOff>
    </xdr:to>
    <xdr:cxnSp macro="">
      <xdr:nvCxnSpPr>
        <xdr:cNvPr id="360" name="直線コネクタ 359"/>
        <xdr:cNvCxnSpPr/>
      </xdr:nvCxnSpPr>
      <xdr:spPr>
        <a:xfrm flipV="1">
          <a:off x="6972300" y="97894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37871</xdr:rowOff>
    </xdr:from>
    <xdr:to>
      <xdr:col>55</xdr:col>
      <xdr:colOff>50800</xdr:colOff>
      <xdr:row>56</xdr:row>
      <xdr:rowOff>139471</xdr:rowOff>
    </xdr:to>
    <xdr:sp macro="" textlink="">
      <xdr:nvSpPr>
        <xdr:cNvPr id="370" name="楕円 369"/>
        <xdr:cNvSpPr/>
      </xdr:nvSpPr>
      <xdr:spPr>
        <a:xfrm>
          <a:off x="10426700" y="96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60748</xdr:rowOff>
    </xdr:from>
    <xdr:ext cx="534377" cy="259045"/>
    <xdr:sp macro="" textlink="">
      <xdr:nvSpPr>
        <xdr:cNvPr id="371" name="農林水産業費該当値テキスト"/>
        <xdr:cNvSpPr txBox="1"/>
      </xdr:nvSpPr>
      <xdr:spPr>
        <a:xfrm>
          <a:off x="10528300" y="94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27204</xdr:rowOff>
    </xdr:from>
    <xdr:to>
      <xdr:col>50</xdr:col>
      <xdr:colOff>165100</xdr:colOff>
      <xdr:row>56</xdr:row>
      <xdr:rowOff>128804</xdr:rowOff>
    </xdr:to>
    <xdr:sp macro="" textlink="">
      <xdr:nvSpPr>
        <xdr:cNvPr id="372" name="楕円 371"/>
        <xdr:cNvSpPr/>
      </xdr:nvSpPr>
      <xdr:spPr>
        <a:xfrm>
          <a:off x="9588500" y="96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145331</xdr:rowOff>
    </xdr:from>
    <xdr:ext cx="534377" cy="259045"/>
    <xdr:sp macro="" textlink="">
      <xdr:nvSpPr>
        <xdr:cNvPr id="373" name="テキスト ボックス 372"/>
        <xdr:cNvSpPr txBox="1"/>
      </xdr:nvSpPr>
      <xdr:spPr>
        <a:xfrm>
          <a:off x="9372111"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128994</xdr:rowOff>
    </xdr:from>
    <xdr:to>
      <xdr:col>46</xdr:col>
      <xdr:colOff>38100</xdr:colOff>
      <xdr:row>56</xdr:row>
      <xdr:rowOff>59144</xdr:rowOff>
    </xdr:to>
    <xdr:sp macro="" textlink="">
      <xdr:nvSpPr>
        <xdr:cNvPr id="374" name="楕円 373"/>
        <xdr:cNvSpPr/>
      </xdr:nvSpPr>
      <xdr:spPr>
        <a:xfrm>
          <a:off x="8699500" y="95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75671</xdr:rowOff>
    </xdr:from>
    <xdr:ext cx="534377" cy="259045"/>
    <xdr:sp macro="" textlink="">
      <xdr:nvSpPr>
        <xdr:cNvPr id="375" name="テキスト ボックス 374"/>
        <xdr:cNvSpPr txBox="1"/>
      </xdr:nvSpPr>
      <xdr:spPr>
        <a:xfrm>
          <a:off x="8483111" y="93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137452</xdr:rowOff>
    </xdr:from>
    <xdr:to>
      <xdr:col>41</xdr:col>
      <xdr:colOff>101600</xdr:colOff>
      <xdr:row>57</xdr:row>
      <xdr:rowOff>67602</xdr:rowOff>
    </xdr:to>
    <xdr:sp macro="" textlink="">
      <xdr:nvSpPr>
        <xdr:cNvPr id="376" name="楕円 375"/>
        <xdr:cNvSpPr/>
      </xdr:nvSpPr>
      <xdr:spPr>
        <a:xfrm>
          <a:off x="7810500" y="97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58729</xdr:rowOff>
    </xdr:from>
    <xdr:ext cx="534377" cy="259045"/>
    <xdr:sp macro="" textlink="">
      <xdr:nvSpPr>
        <xdr:cNvPr id="377" name="テキスト ボックス 376"/>
        <xdr:cNvSpPr txBox="1"/>
      </xdr:nvSpPr>
      <xdr:spPr>
        <a:xfrm>
          <a:off x="7594111" y="98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9436</xdr:rowOff>
    </xdr:from>
    <xdr:to>
      <xdr:col>36</xdr:col>
      <xdr:colOff>165100</xdr:colOff>
      <xdr:row>57</xdr:row>
      <xdr:rowOff>111036</xdr:rowOff>
    </xdr:to>
    <xdr:sp macro="" textlink="">
      <xdr:nvSpPr>
        <xdr:cNvPr id="378" name="楕円 377"/>
        <xdr:cNvSpPr/>
      </xdr:nvSpPr>
      <xdr:spPr>
        <a:xfrm>
          <a:off x="6921500" y="97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102163</xdr:rowOff>
    </xdr:from>
    <xdr:ext cx="534377" cy="259045"/>
    <xdr:sp macro="" textlink="">
      <xdr:nvSpPr>
        <xdr:cNvPr id="379" name="テキスト ボックス 378"/>
        <xdr:cNvSpPr txBox="1"/>
      </xdr:nvSpPr>
      <xdr:spPr>
        <a:xfrm>
          <a:off x="6705111" y="98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128591</xdr:rowOff>
    </xdr:from>
    <xdr:to>
      <xdr:col>55</xdr:col>
      <xdr:colOff>0</xdr:colOff>
      <xdr:row>78</xdr:row>
      <xdr:rowOff>155611</xdr:rowOff>
    </xdr:to>
    <xdr:cxnSp macro="">
      <xdr:nvCxnSpPr>
        <xdr:cNvPr id="408" name="直線コネクタ 407"/>
        <xdr:cNvCxnSpPr/>
      </xdr:nvCxnSpPr>
      <xdr:spPr>
        <a:xfrm>
          <a:off x="9639300" y="13501691"/>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128591</xdr:rowOff>
    </xdr:from>
    <xdr:to>
      <xdr:col>50</xdr:col>
      <xdr:colOff>114300</xdr:colOff>
      <xdr:row>78</xdr:row>
      <xdr:rowOff>149758</xdr:rowOff>
    </xdr:to>
    <xdr:cxnSp macro="">
      <xdr:nvCxnSpPr>
        <xdr:cNvPr id="411" name="直線コネクタ 410"/>
        <xdr:cNvCxnSpPr/>
      </xdr:nvCxnSpPr>
      <xdr:spPr>
        <a:xfrm flipV="1">
          <a:off x="8750300" y="13501691"/>
          <a:ext cx="889000" cy="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76614</xdr:rowOff>
    </xdr:from>
    <xdr:to>
      <xdr:col>45</xdr:col>
      <xdr:colOff>177800</xdr:colOff>
      <xdr:row>78</xdr:row>
      <xdr:rowOff>149758</xdr:rowOff>
    </xdr:to>
    <xdr:cxnSp macro="">
      <xdr:nvCxnSpPr>
        <xdr:cNvPr id="414" name="直線コネクタ 413"/>
        <xdr:cNvCxnSpPr/>
      </xdr:nvCxnSpPr>
      <xdr:spPr>
        <a:xfrm>
          <a:off x="7861300" y="13449714"/>
          <a:ext cx="889000" cy="7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76614</xdr:rowOff>
    </xdr:from>
    <xdr:to>
      <xdr:col>41</xdr:col>
      <xdr:colOff>50800</xdr:colOff>
      <xdr:row>78</xdr:row>
      <xdr:rowOff>155870</xdr:rowOff>
    </xdr:to>
    <xdr:cxnSp macro="">
      <xdr:nvCxnSpPr>
        <xdr:cNvPr id="417" name="直線コネクタ 416"/>
        <xdr:cNvCxnSpPr/>
      </xdr:nvCxnSpPr>
      <xdr:spPr>
        <a:xfrm flipV="1">
          <a:off x="6972300" y="13449714"/>
          <a:ext cx="889000" cy="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104811</xdr:rowOff>
    </xdr:from>
    <xdr:to>
      <xdr:col>55</xdr:col>
      <xdr:colOff>50800</xdr:colOff>
      <xdr:row>79</xdr:row>
      <xdr:rowOff>34961</xdr:rowOff>
    </xdr:to>
    <xdr:sp macro="" textlink="">
      <xdr:nvSpPr>
        <xdr:cNvPr id="427" name="楕円 426"/>
        <xdr:cNvSpPr/>
      </xdr:nvSpPr>
      <xdr:spPr>
        <a:xfrm>
          <a:off x="10426700" y="134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19738</xdr:rowOff>
    </xdr:from>
    <xdr:ext cx="469744" cy="259045"/>
    <xdr:sp macro="" textlink="">
      <xdr:nvSpPr>
        <xdr:cNvPr id="428" name="商工費該当値テキスト"/>
        <xdr:cNvSpPr txBox="1"/>
      </xdr:nvSpPr>
      <xdr:spPr>
        <a:xfrm>
          <a:off x="10528300" y="1339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77791</xdr:rowOff>
    </xdr:from>
    <xdr:to>
      <xdr:col>50</xdr:col>
      <xdr:colOff>165100</xdr:colOff>
      <xdr:row>79</xdr:row>
      <xdr:rowOff>7941</xdr:rowOff>
    </xdr:to>
    <xdr:sp macro="" textlink="">
      <xdr:nvSpPr>
        <xdr:cNvPr id="429" name="楕円 428"/>
        <xdr:cNvSpPr/>
      </xdr:nvSpPr>
      <xdr:spPr>
        <a:xfrm>
          <a:off x="9588500" y="134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170518</xdr:rowOff>
    </xdr:from>
    <xdr:ext cx="534377" cy="259045"/>
    <xdr:sp macro="" textlink="">
      <xdr:nvSpPr>
        <xdr:cNvPr id="430" name="テキスト ボックス 429"/>
        <xdr:cNvSpPr txBox="1"/>
      </xdr:nvSpPr>
      <xdr:spPr>
        <a:xfrm>
          <a:off x="9372111" y="135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98958</xdr:rowOff>
    </xdr:from>
    <xdr:to>
      <xdr:col>46</xdr:col>
      <xdr:colOff>38100</xdr:colOff>
      <xdr:row>79</xdr:row>
      <xdr:rowOff>29108</xdr:rowOff>
    </xdr:to>
    <xdr:sp macro="" textlink="">
      <xdr:nvSpPr>
        <xdr:cNvPr id="431" name="楕円 430"/>
        <xdr:cNvSpPr/>
      </xdr:nvSpPr>
      <xdr:spPr>
        <a:xfrm>
          <a:off x="8699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20235</xdr:rowOff>
    </xdr:from>
    <xdr:ext cx="469744" cy="259045"/>
    <xdr:sp macro="" textlink="">
      <xdr:nvSpPr>
        <xdr:cNvPr id="432" name="テキスト ボックス 431"/>
        <xdr:cNvSpPr txBox="1"/>
      </xdr:nvSpPr>
      <xdr:spPr>
        <a:xfrm>
          <a:off x="8515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25814</xdr:rowOff>
    </xdr:from>
    <xdr:to>
      <xdr:col>41</xdr:col>
      <xdr:colOff>101600</xdr:colOff>
      <xdr:row>78</xdr:row>
      <xdr:rowOff>127414</xdr:rowOff>
    </xdr:to>
    <xdr:sp macro="" textlink="">
      <xdr:nvSpPr>
        <xdr:cNvPr id="433" name="楕円 432"/>
        <xdr:cNvSpPr/>
      </xdr:nvSpPr>
      <xdr:spPr>
        <a:xfrm>
          <a:off x="7810500" y="133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118541</xdr:rowOff>
    </xdr:from>
    <xdr:ext cx="534377" cy="259045"/>
    <xdr:sp macro="" textlink="">
      <xdr:nvSpPr>
        <xdr:cNvPr id="434" name="テキスト ボックス 433"/>
        <xdr:cNvSpPr txBox="1"/>
      </xdr:nvSpPr>
      <xdr:spPr>
        <a:xfrm>
          <a:off x="7594111" y="134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105070</xdr:rowOff>
    </xdr:from>
    <xdr:to>
      <xdr:col>36</xdr:col>
      <xdr:colOff>165100</xdr:colOff>
      <xdr:row>79</xdr:row>
      <xdr:rowOff>35220</xdr:rowOff>
    </xdr:to>
    <xdr:sp macro="" textlink="">
      <xdr:nvSpPr>
        <xdr:cNvPr id="435" name="楕円 434"/>
        <xdr:cNvSpPr/>
      </xdr:nvSpPr>
      <xdr:spPr>
        <a:xfrm>
          <a:off x="6921500" y="134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26347</xdr:rowOff>
    </xdr:from>
    <xdr:ext cx="469744" cy="259045"/>
    <xdr:sp macro="" textlink="">
      <xdr:nvSpPr>
        <xdr:cNvPr id="436" name="テキスト ボックス 435"/>
        <xdr:cNvSpPr txBox="1"/>
      </xdr:nvSpPr>
      <xdr:spPr>
        <a:xfrm>
          <a:off x="6737428" y="13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41151</xdr:rowOff>
    </xdr:from>
    <xdr:to>
      <xdr:col>55</xdr:col>
      <xdr:colOff>0</xdr:colOff>
      <xdr:row>96</xdr:row>
      <xdr:rowOff>136096</xdr:rowOff>
    </xdr:to>
    <xdr:cxnSp macro="">
      <xdr:nvCxnSpPr>
        <xdr:cNvPr id="465" name="直線コネクタ 464"/>
        <xdr:cNvCxnSpPr/>
      </xdr:nvCxnSpPr>
      <xdr:spPr>
        <a:xfrm>
          <a:off x="9639300" y="16500351"/>
          <a:ext cx="8382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41151</xdr:rowOff>
    </xdr:from>
    <xdr:to>
      <xdr:col>50</xdr:col>
      <xdr:colOff>114300</xdr:colOff>
      <xdr:row>96</xdr:row>
      <xdr:rowOff>103108</xdr:rowOff>
    </xdr:to>
    <xdr:cxnSp macro="">
      <xdr:nvCxnSpPr>
        <xdr:cNvPr id="468" name="直線コネクタ 467"/>
        <xdr:cNvCxnSpPr/>
      </xdr:nvCxnSpPr>
      <xdr:spPr>
        <a:xfrm flipV="1">
          <a:off x="8750300" y="16500351"/>
          <a:ext cx="889000" cy="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26893</xdr:rowOff>
    </xdr:from>
    <xdr:to>
      <xdr:col>45</xdr:col>
      <xdr:colOff>177800</xdr:colOff>
      <xdr:row>96</xdr:row>
      <xdr:rowOff>103108</xdr:rowOff>
    </xdr:to>
    <xdr:cxnSp macro="">
      <xdr:nvCxnSpPr>
        <xdr:cNvPr id="471" name="直線コネクタ 470"/>
        <xdr:cNvCxnSpPr/>
      </xdr:nvCxnSpPr>
      <xdr:spPr>
        <a:xfrm>
          <a:off x="7861300" y="16314643"/>
          <a:ext cx="889000" cy="24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26893</xdr:rowOff>
    </xdr:from>
    <xdr:to>
      <xdr:col>41</xdr:col>
      <xdr:colOff>50800</xdr:colOff>
      <xdr:row>96</xdr:row>
      <xdr:rowOff>136477</xdr:rowOff>
    </xdr:to>
    <xdr:cxnSp macro="">
      <xdr:nvCxnSpPr>
        <xdr:cNvPr id="474" name="直線コネクタ 473"/>
        <xdr:cNvCxnSpPr/>
      </xdr:nvCxnSpPr>
      <xdr:spPr>
        <a:xfrm flipV="1">
          <a:off x="6972300" y="16314643"/>
          <a:ext cx="889000" cy="28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85296</xdr:rowOff>
    </xdr:from>
    <xdr:to>
      <xdr:col>55</xdr:col>
      <xdr:colOff>50800</xdr:colOff>
      <xdr:row>97</xdr:row>
      <xdr:rowOff>15446</xdr:rowOff>
    </xdr:to>
    <xdr:sp macro="" textlink="">
      <xdr:nvSpPr>
        <xdr:cNvPr id="484" name="楕円 483"/>
        <xdr:cNvSpPr/>
      </xdr:nvSpPr>
      <xdr:spPr>
        <a:xfrm>
          <a:off x="10426700" y="165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108173</xdr:rowOff>
    </xdr:from>
    <xdr:ext cx="534377" cy="259045"/>
    <xdr:sp macro="" textlink="">
      <xdr:nvSpPr>
        <xdr:cNvPr id="485" name="土木費該当値テキスト"/>
        <xdr:cNvSpPr txBox="1"/>
      </xdr:nvSpPr>
      <xdr:spPr>
        <a:xfrm>
          <a:off x="10528300" y="163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161801</xdr:rowOff>
    </xdr:from>
    <xdr:to>
      <xdr:col>50</xdr:col>
      <xdr:colOff>165100</xdr:colOff>
      <xdr:row>96</xdr:row>
      <xdr:rowOff>91951</xdr:rowOff>
    </xdr:to>
    <xdr:sp macro="" textlink="">
      <xdr:nvSpPr>
        <xdr:cNvPr id="486" name="楕円 485"/>
        <xdr:cNvSpPr/>
      </xdr:nvSpPr>
      <xdr:spPr>
        <a:xfrm>
          <a:off x="9588500" y="164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108478</xdr:rowOff>
    </xdr:from>
    <xdr:ext cx="534377" cy="259045"/>
    <xdr:sp macro="" textlink="">
      <xdr:nvSpPr>
        <xdr:cNvPr id="487" name="テキスト ボックス 486"/>
        <xdr:cNvSpPr txBox="1"/>
      </xdr:nvSpPr>
      <xdr:spPr>
        <a:xfrm>
          <a:off x="9372111" y="16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52308</xdr:rowOff>
    </xdr:from>
    <xdr:to>
      <xdr:col>46</xdr:col>
      <xdr:colOff>38100</xdr:colOff>
      <xdr:row>96</xdr:row>
      <xdr:rowOff>153908</xdr:rowOff>
    </xdr:to>
    <xdr:sp macro="" textlink="">
      <xdr:nvSpPr>
        <xdr:cNvPr id="488" name="楕円 487"/>
        <xdr:cNvSpPr/>
      </xdr:nvSpPr>
      <xdr:spPr>
        <a:xfrm>
          <a:off x="8699500" y="165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170435</xdr:rowOff>
    </xdr:from>
    <xdr:ext cx="534377" cy="259045"/>
    <xdr:sp macro="" textlink="">
      <xdr:nvSpPr>
        <xdr:cNvPr id="489" name="テキスト ボックス 488"/>
        <xdr:cNvSpPr txBox="1"/>
      </xdr:nvSpPr>
      <xdr:spPr>
        <a:xfrm>
          <a:off x="8483111" y="162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147543</xdr:rowOff>
    </xdr:from>
    <xdr:to>
      <xdr:col>41</xdr:col>
      <xdr:colOff>101600</xdr:colOff>
      <xdr:row>95</xdr:row>
      <xdr:rowOff>77693</xdr:rowOff>
    </xdr:to>
    <xdr:sp macro="" textlink="">
      <xdr:nvSpPr>
        <xdr:cNvPr id="490" name="楕円 489"/>
        <xdr:cNvSpPr/>
      </xdr:nvSpPr>
      <xdr:spPr>
        <a:xfrm>
          <a:off x="7810500" y="1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94220</xdr:rowOff>
    </xdr:from>
    <xdr:ext cx="534377" cy="259045"/>
    <xdr:sp macro="" textlink="">
      <xdr:nvSpPr>
        <xdr:cNvPr id="491" name="テキスト ボックス 490"/>
        <xdr:cNvSpPr txBox="1"/>
      </xdr:nvSpPr>
      <xdr:spPr>
        <a:xfrm>
          <a:off x="7594111" y="160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85677</xdr:rowOff>
    </xdr:from>
    <xdr:to>
      <xdr:col>36</xdr:col>
      <xdr:colOff>165100</xdr:colOff>
      <xdr:row>97</xdr:row>
      <xdr:rowOff>15827</xdr:rowOff>
    </xdr:to>
    <xdr:sp macro="" textlink="">
      <xdr:nvSpPr>
        <xdr:cNvPr id="492" name="楕円 491"/>
        <xdr:cNvSpPr/>
      </xdr:nvSpPr>
      <xdr:spPr>
        <a:xfrm>
          <a:off x="6921500" y="165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6954</xdr:rowOff>
    </xdr:from>
    <xdr:ext cx="534377" cy="259045"/>
    <xdr:sp macro="" textlink="">
      <xdr:nvSpPr>
        <xdr:cNvPr id="493" name="テキスト ボックス 492"/>
        <xdr:cNvSpPr txBox="1"/>
      </xdr:nvSpPr>
      <xdr:spPr>
        <a:xfrm>
          <a:off x="6705111" y="166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123336</xdr:rowOff>
    </xdr:from>
    <xdr:to>
      <xdr:col>85</xdr:col>
      <xdr:colOff>127000</xdr:colOff>
      <xdr:row>36</xdr:row>
      <xdr:rowOff>97275</xdr:rowOff>
    </xdr:to>
    <xdr:cxnSp macro="">
      <xdr:nvCxnSpPr>
        <xdr:cNvPr id="522" name="直線コネクタ 521"/>
        <xdr:cNvCxnSpPr/>
      </xdr:nvCxnSpPr>
      <xdr:spPr>
        <a:xfrm flipV="1">
          <a:off x="15481300" y="6124086"/>
          <a:ext cx="8382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45079</xdr:rowOff>
    </xdr:from>
    <xdr:to>
      <xdr:col>81</xdr:col>
      <xdr:colOff>50800</xdr:colOff>
      <xdr:row>36</xdr:row>
      <xdr:rowOff>97275</xdr:rowOff>
    </xdr:to>
    <xdr:cxnSp macro="">
      <xdr:nvCxnSpPr>
        <xdr:cNvPr id="525" name="直線コネクタ 524"/>
        <xdr:cNvCxnSpPr/>
      </xdr:nvCxnSpPr>
      <xdr:spPr>
        <a:xfrm>
          <a:off x="14592300" y="6217279"/>
          <a:ext cx="8890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45079</xdr:rowOff>
    </xdr:from>
    <xdr:to>
      <xdr:col>76</xdr:col>
      <xdr:colOff>114300</xdr:colOff>
      <xdr:row>36</xdr:row>
      <xdr:rowOff>75997</xdr:rowOff>
    </xdr:to>
    <xdr:cxnSp macro="">
      <xdr:nvCxnSpPr>
        <xdr:cNvPr id="528" name="直線コネクタ 527"/>
        <xdr:cNvCxnSpPr/>
      </xdr:nvCxnSpPr>
      <xdr:spPr>
        <a:xfrm flipV="1">
          <a:off x="13703300" y="6217279"/>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75997</xdr:rowOff>
    </xdr:from>
    <xdr:to>
      <xdr:col>71</xdr:col>
      <xdr:colOff>177800</xdr:colOff>
      <xdr:row>36</xdr:row>
      <xdr:rowOff>79807</xdr:rowOff>
    </xdr:to>
    <xdr:cxnSp macro="">
      <xdr:nvCxnSpPr>
        <xdr:cNvPr id="531" name="直線コネクタ 530"/>
        <xdr:cNvCxnSpPr/>
      </xdr:nvCxnSpPr>
      <xdr:spPr>
        <a:xfrm flipV="1">
          <a:off x="12814300" y="62481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72536</xdr:rowOff>
    </xdr:from>
    <xdr:to>
      <xdr:col>85</xdr:col>
      <xdr:colOff>177800</xdr:colOff>
      <xdr:row>36</xdr:row>
      <xdr:rowOff>2686</xdr:rowOff>
    </xdr:to>
    <xdr:sp macro="" textlink="">
      <xdr:nvSpPr>
        <xdr:cNvPr id="541" name="楕円 540"/>
        <xdr:cNvSpPr/>
      </xdr:nvSpPr>
      <xdr:spPr>
        <a:xfrm>
          <a:off x="16268700" y="6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95413</xdr:rowOff>
    </xdr:from>
    <xdr:ext cx="534377" cy="259045"/>
    <xdr:sp macro="" textlink="">
      <xdr:nvSpPr>
        <xdr:cNvPr id="542" name="消防費該当値テキスト"/>
        <xdr:cNvSpPr txBox="1"/>
      </xdr:nvSpPr>
      <xdr:spPr>
        <a:xfrm>
          <a:off x="16370300" y="59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46475</xdr:rowOff>
    </xdr:from>
    <xdr:to>
      <xdr:col>81</xdr:col>
      <xdr:colOff>101600</xdr:colOff>
      <xdr:row>36</xdr:row>
      <xdr:rowOff>148075</xdr:rowOff>
    </xdr:to>
    <xdr:sp macro="" textlink="">
      <xdr:nvSpPr>
        <xdr:cNvPr id="543" name="楕円 542"/>
        <xdr:cNvSpPr/>
      </xdr:nvSpPr>
      <xdr:spPr>
        <a:xfrm>
          <a:off x="15430500" y="62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164602</xdr:rowOff>
    </xdr:from>
    <xdr:ext cx="534377" cy="259045"/>
    <xdr:sp macro="" textlink="">
      <xdr:nvSpPr>
        <xdr:cNvPr id="544" name="テキスト ボックス 543"/>
        <xdr:cNvSpPr txBox="1"/>
      </xdr:nvSpPr>
      <xdr:spPr>
        <a:xfrm>
          <a:off x="15214111" y="59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165729</xdr:rowOff>
    </xdr:from>
    <xdr:to>
      <xdr:col>76</xdr:col>
      <xdr:colOff>165100</xdr:colOff>
      <xdr:row>36</xdr:row>
      <xdr:rowOff>95879</xdr:rowOff>
    </xdr:to>
    <xdr:sp macro="" textlink="">
      <xdr:nvSpPr>
        <xdr:cNvPr id="545" name="楕円 544"/>
        <xdr:cNvSpPr/>
      </xdr:nvSpPr>
      <xdr:spPr>
        <a:xfrm>
          <a:off x="14541500" y="61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112406</xdr:rowOff>
    </xdr:from>
    <xdr:ext cx="534377" cy="259045"/>
    <xdr:sp macro="" textlink="">
      <xdr:nvSpPr>
        <xdr:cNvPr id="546" name="テキスト ボックス 545"/>
        <xdr:cNvSpPr txBox="1"/>
      </xdr:nvSpPr>
      <xdr:spPr>
        <a:xfrm>
          <a:off x="14325111" y="59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25197</xdr:rowOff>
    </xdr:from>
    <xdr:to>
      <xdr:col>72</xdr:col>
      <xdr:colOff>38100</xdr:colOff>
      <xdr:row>36</xdr:row>
      <xdr:rowOff>126797</xdr:rowOff>
    </xdr:to>
    <xdr:sp macro="" textlink="">
      <xdr:nvSpPr>
        <xdr:cNvPr id="547" name="楕円 546"/>
        <xdr:cNvSpPr/>
      </xdr:nvSpPr>
      <xdr:spPr>
        <a:xfrm>
          <a:off x="13652500" y="61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143324</xdr:rowOff>
    </xdr:from>
    <xdr:ext cx="534377" cy="259045"/>
    <xdr:sp macro="" textlink="">
      <xdr:nvSpPr>
        <xdr:cNvPr id="548" name="テキスト ボックス 547"/>
        <xdr:cNvSpPr txBox="1"/>
      </xdr:nvSpPr>
      <xdr:spPr>
        <a:xfrm>
          <a:off x="13436111" y="59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29007</xdr:rowOff>
    </xdr:from>
    <xdr:to>
      <xdr:col>67</xdr:col>
      <xdr:colOff>101600</xdr:colOff>
      <xdr:row>36</xdr:row>
      <xdr:rowOff>130607</xdr:rowOff>
    </xdr:to>
    <xdr:sp macro="" textlink="">
      <xdr:nvSpPr>
        <xdr:cNvPr id="549" name="楕円 548"/>
        <xdr:cNvSpPr/>
      </xdr:nvSpPr>
      <xdr:spPr>
        <a:xfrm>
          <a:off x="12763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147134</xdr:rowOff>
    </xdr:from>
    <xdr:ext cx="534377" cy="259045"/>
    <xdr:sp macro="" textlink="">
      <xdr:nvSpPr>
        <xdr:cNvPr id="550" name="テキスト ボックス 549"/>
        <xdr:cNvSpPr txBox="1"/>
      </xdr:nvSpPr>
      <xdr:spPr>
        <a:xfrm>
          <a:off x="12547111" y="59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152662</xdr:rowOff>
    </xdr:from>
    <xdr:to>
      <xdr:col>85</xdr:col>
      <xdr:colOff>127000</xdr:colOff>
      <xdr:row>56</xdr:row>
      <xdr:rowOff>165776</xdr:rowOff>
    </xdr:to>
    <xdr:cxnSp macro="">
      <xdr:nvCxnSpPr>
        <xdr:cNvPr id="579" name="直線コネクタ 578"/>
        <xdr:cNvCxnSpPr/>
      </xdr:nvCxnSpPr>
      <xdr:spPr>
        <a:xfrm>
          <a:off x="15481300" y="9753862"/>
          <a:ext cx="8382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110134</xdr:rowOff>
    </xdr:from>
    <xdr:to>
      <xdr:col>81</xdr:col>
      <xdr:colOff>50800</xdr:colOff>
      <xdr:row>56</xdr:row>
      <xdr:rowOff>152662</xdr:rowOff>
    </xdr:to>
    <xdr:cxnSp macro="">
      <xdr:nvCxnSpPr>
        <xdr:cNvPr id="582" name="直線コネクタ 581"/>
        <xdr:cNvCxnSpPr/>
      </xdr:nvCxnSpPr>
      <xdr:spPr>
        <a:xfrm>
          <a:off x="14592300" y="9711334"/>
          <a:ext cx="889000" cy="4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55202</xdr:rowOff>
    </xdr:from>
    <xdr:to>
      <xdr:col>76</xdr:col>
      <xdr:colOff>114300</xdr:colOff>
      <xdr:row>56</xdr:row>
      <xdr:rowOff>110134</xdr:rowOff>
    </xdr:to>
    <xdr:cxnSp macro="">
      <xdr:nvCxnSpPr>
        <xdr:cNvPr id="585" name="直線コネクタ 584"/>
        <xdr:cNvCxnSpPr/>
      </xdr:nvCxnSpPr>
      <xdr:spPr>
        <a:xfrm>
          <a:off x="13703300" y="9656402"/>
          <a:ext cx="889000" cy="5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34460</xdr:rowOff>
    </xdr:from>
    <xdr:to>
      <xdr:col>71</xdr:col>
      <xdr:colOff>177800</xdr:colOff>
      <xdr:row>56</xdr:row>
      <xdr:rowOff>55202</xdr:rowOff>
    </xdr:to>
    <xdr:cxnSp macro="">
      <xdr:nvCxnSpPr>
        <xdr:cNvPr id="588" name="直線コネクタ 587"/>
        <xdr:cNvCxnSpPr/>
      </xdr:nvCxnSpPr>
      <xdr:spPr>
        <a:xfrm>
          <a:off x="12814300" y="963566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114976</xdr:rowOff>
    </xdr:from>
    <xdr:to>
      <xdr:col>85</xdr:col>
      <xdr:colOff>177800</xdr:colOff>
      <xdr:row>57</xdr:row>
      <xdr:rowOff>45126</xdr:rowOff>
    </xdr:to>
    <xdr:sp macro="" textlink="">
      <xdr:nvSpPr>
        <xdr:cNvPr id="598" name="楕円 597"/>
        <xdr:cNvSpPr/>
      </xdr:nvSpPr>
      <xdr:spPr>
        <a:xfrm>
          <a:off x="16268700" y="97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93403</xdr:rowOff>
    </xdr:from>
    <xdr:ext cx="534377" cy="259045"/>
    <xdr:sp macro="" textlink="">
      <xdr:nvSpPr>
        <xdr:cNvPr id="599" name="教育費該当値テキスト"/>
        <xdr:cNvSpPr txBox="1"/>
      </xdr:nvSpPr>
      <xdr:spPr>
        <a:xfrm>
          <a:off x="16370300" y="969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101862</xdr:rowOff>
    </xdr:from>
    <xdr:to>
      <xdr:col>81</xdr:col>
      <xdr:colOff>101600</xdr:colOff>
      <xdr:row>57</xdr:row>
      <xdr:rowOff>32012</xdr:rowOff>
    </xdr:to>
    <xdr:sp macro="" textlink="">
      <xdr:nvSpPr>
        <xdr:cNvPr id="600" name="楕円 599"/>
        <xdr:cNvSpPr/>
      </xdr:nvSpPr>
      <xdr:spPr>
        <a:xfrm>
          <a:off x="15430500" y="970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23139</xdr:rowOff>
    </xdr:from>
    <xdr:ext cx="534377" cy="259045"/>
    <xdr:sp macro="" textlink="">
      <xdr:nvSpPr>
        <xdr:cNvPr id="601" name="テキスト ボックス 600"/>
        <xdr:cNvSpPr txBox="1"/>
      </xdr:nvSpPr>
      <xdr:spPr>
        <a:xfrm>
          <a:off x="15214111" y="97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59334</xdr:rowOff>
    </xdr:from>
    <xdr:to>
      <xdr:col>76</xdr:col>
      <xdr:colOff>165100</xdr:colOff>
      <xdr:row>56</xdr:row>
      <xdr:rowOff>160934</xdr:rowOff>
    </xdr:to>
    <xdr:sp macro="" textlink="">
      <xdr:nvSpPr>
        <xdr:cNvPr id="602" name="楕円 601"/>
        <xdr:cNvSpPr/>
      </xdr:nvSpPr>
      <xdr:spPr>
        <a:xfrm>
          <a:off x="14541500" y="96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152061</xdr:rowOff>
    </xdr:from>
    <xdr:ext cx="534377" cy="259045"/>
    <xdr:sp macro="" textlink="">
      <xdr:nvSpPr>
        <xdr:cNvPr id="603" name="テキスト ボックス 602"/>
        <xdr:cNvSpPr txBox="1"/>
      </xdr:nvSpPr>
      <xdr:spPr>
        <a:xfrm>
          <a:off x="14325111" y="975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4402</xdr:rowOff>
    </xdr:from>
    <xdr:to>
      <xdr:col>72</xdr:col>
      <xdr:colOff>38100</xdr:colOff>
      <xdr:row>56</xdr:row>
      <xdr:rowOff>106002</xdr:rowOff>
    </xdr:to>
    <xdr:sp macro="" textlink="">
      <xdr:nvSpPr>
        <xdr:cNvPr id="604" name="楕円 603"/>
        <xdr:cNvSpPr/>
      </xdr:nvSpPr>
      <xdr:spPr>
        <a:xfrm>
          <a:off x="13652500" y="96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122529</xdr:rowOff>
    </xdr:from>
    <xdr:ext cx="534377" cy="259045"/>
    <xdr:sp macro="" textlink="">
      <xdr:nvSpPr>
        <xdr:cNvPr id="605" name="テキスト ボックス 604"/>
        <xdr:cNvSpPr txBox="1"/>
      </xdr:nvSpPr>
      <xdr:spPr>
        <a:xfrm>
          <a:off x="13436111" y="93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155110</xdr:rowOff>
    </xdr:from>
    <xdr:to>
      <xdr:col>67</xdr:col>
      <xdr:colOff>101600</xdr:colOff>
      <xdr:row>56</xdr:row>
      <xdr:rowOff>85260</xdr:rowOff>
    </xdr:to>
    <xdr:sp macro="" textlink="">
      <xdr:nvSpPr>
        <xdr:cNvPr id="606" name="楕円 605"/>
        <xdr:cNvSpPr/>
      </xdr:nvSpPr>
      <xdr:spPr>
        <a:xfrm>
          <a:off x="12763500" y="95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101787</xdr:rowOff>
    </xdr:from>
    <xdr:ext cx="534377" cy="259045"/>
    <xdr:sp macro="" textlink="">
      <xdr:nvSpPr>
        <xdr:cNvPr id="607" name="テキスト ボックス 606"/>
        <xdr:cNvSpPr txBox="1"/>
      </xdr:nvSpPr>
      <xdr:spPr>
        <a:xfrm>
          <a:off x="12547111" y="93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26899</xdr:rowOff>
    </xdr:from>
    <xdr:to>
      <xdr:col>85</xdr:col>
      <xdr:colOff>127000</xdr:colOff>
      <xdr:row>79</xdr:row>
      <xdr:rowOff>44450</xdr:rowOff>
    </xdr:to>
    <xdr:cxnSp macro="">
      <xdr:nvCxnSpPr>
        <xdr:cNvPr id="636" name="直線コネクタ 635"/>
        <xdr:cNvCxnSpPr/>
      </xdr:nvCxnSpPr>
      <xdr:spPr>
        <a:xfrm>
          <a:off x="15481300" y="13571449"/>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26899</xdr:rowOff>
    </xdr:from>
    <xdr:to>
      <xdr:col>81</xdr:col>
      <xdr:colOff>50800</xdr:colOff>
      <xdr:row>79</xdr:row>
      <xdr:rowOff>36576</xdr:rowOff>
    </xdr:to>
    <xdr:cxnSp macro="">
      <xdr:nvCxnSpPr>
        <xdr:cNvPr id="639" name="直線コネクタ 638"/>
        <xdr:cNvCxnSpPr/>
      </xdr:nvCxnSpPr>
      <xdr:spPr>
        <a:xfrm flipV="1">
          <a:off x="14592300" y="1357144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28270</xdr:rowOff>
    </xdr:from>
    <xdr:to>
      <xdr:col>76</xdr:col>
      <xdr:colOff>114300</xdr:colOff>
      <xdr:row>79</xdr:row>
      <xdr:rowOff>36576</xdr:rowOff>
    </xdr:to>
    <xdr:cxnSp macro="">
      <xdr:nvCxnSpPr>
        <xdr:cNvPr id="642" name="直線コネクタ 641"/>
        <xdr:cNvCxnSpPr/>
      </xdr:nvCxnSpPr>
      <xdr:spPr>
        <a:xfrm>
          <a:off x="13703300" y="13572820"/>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28270</xdr:rowOff>
    </xdr:from>
    <xdr:to>
      <xdr:col>71</xdr:col>
      <xdr:colOff>177800</xdr:colOff>
      <xdr:row>79</xdr:row>
      <xdr:rowOff>42444</xdr:rowOff>
    </xdr:to>
    <xdr:cxnSp macro="">
      <xdr:nvCxnSpPr>
        <xdr:cNvPr id="645" name="直線コネクタ 644"/>
        <xdr:cNvCxnSpPr/>
      </xdr:nvCxnSpPr>
      <xdr:spPr>
        <a:xfrm flipV="1">
          <a:off x="12814300" y="1357282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147549</xdr:rowOff>
    </xdr:from>
    <xdr:to>
      <xdr:col>81</xdr:col>
      <xdr:colOff>101600</xdr:colOff>
      <xdr:row>79</xdr:row>
      <xdr:rowOff>77699</xdr:rowOff>
    </xdr:to>
    <xdr:sp macro="" textlink="">
      <xdr:nvSpPr>
        <xdr:cNvPr id="657" name="楕円 656"/>
        <xdr:cNvSpPr/>
      </xdr:nvSpPr>
      <xdr:spPr>
        <a:xfrm>
          <a:off x="15430500" y="13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68826</xdr:rowOff>
    </xdr:from>
    <xdr:ext cx="469744" cy="259045"/>
    <xdr:sp macro="" textlink="">
      <xdr:nvSpPr>
        <xdr:cNvPr id="658" name="テキスト ボックス 657"/>
        <xdr:cNvSpPr txBox="1"/>
      </xdr:nvSpPr>
      <xdr:spPr>
        <a:xfrm>
          <a:off x="15246428" y="136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157226</xdr:rowOff>
    </xdr:from>
    <xdr:to>
      <xdr:col>76</xdr:col>
      <xdr:colOff>165100</xdr:colOff>
      <xdr:row>79</xdr:row>
      <xdr:rowOff>87376</xdr:rowOff>
    </xdr:to>
    <xdr:sp macro="" textlink="">
      <xdr:nvSpPr>
        <xdr:cNvPr id="659" name="楕円 658"/>
        <xdr:cNvSpPr/>
      </xdr:nvSpPr>
      <xdr:spPr>
        <a:xfrm>
          <a:off x="14541500" y="135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78503</xdr:rowOff>
    </xdr:from>
    <xdr:ext cx="378565" cy="259045"/>
    <xdr:sp macro="" textlink="">
      <xdr:nvSpPr>
        <xdr:cNvPr id="660" name="テキスト ボックス 659"/>
        <xdr:cNvSpPr txBox="1"/>
      </xdr:nvSpPr>
      <xdr:spPr>
        <a:xfrm>
          <a:off x="14403017" y="136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148920</xdr:rowOff>
    </xdr:from>
    <xdr:to>
      <xdr:col>72</xdr:col>
      <xdr:colOff>38100</xdr:colOff>
      <xdr:row>79</xdr:row>
      <xdr:rowOff>79070</xdr:rowOff>
    </xdr:to>
    <xdr:sp macro="" textlink="">
      <xdr:nvSpPr>
        <xdr:cNvPr id="661" name="楕円 660"/>
        <xdr:cNvSpPr/>
      </xdr:nvSpPr>
      <xdr:spPr>
        <a:xfrm>
          <a:off x="13652500" y="135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70197</xdr:rowOff>
    </xdr:from>
    <xdr:ext cx="469744" cy="259045"/>
    <xdr:sp macro="" textlink="">
      <xdr:nvSpPr>
        <xdr:cNvPr id="662" name="テキスト ボックス 661"/>
        <xdr:cNvSpPr txBox="1"/>
      </xdr:nvSpPr>
      <xdr:spPr>
        <a:xfrm>
          <a:off x="13468428" y="136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163094</xdr:rowOff>
    </xdr:from>
    <xdr:to>
      <xdr:col>67</xdr:col>
      <xdr:colOff>101600</xdr:colOff>
      <xdr:row>79</xdr:row>
      <xdr:rowOff>93244</xdr:rowOff>
    </xdr:to>
    <xdr:sp macro="" textlink="">
      <xdr:nvSpPr>
        <xdr:cNvPr id="663" name="楕円 662"/>
        <xdr:cNvSpPr/>
      </xdr:nvSpPr>
      <xdr:spPr>
        <a:xfrm>
          <a:off x="12763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84371</xdr:rowOff>
    </xdr:from>
    <xdr:ext cx="378565" cy="259045"/>
    <xdr:sp macro="" textlink="">
      <xdr:nvSpPr>
        <xdr:cNvPr id="664" name="テキスト ボックス 663"/>
        <xdr:cNvSpPr txBox="1"/>
      </xdr:nvSpPr>
      <xdr:spPr>
        <a:xfrm>
          <a:off x="12625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74039</xdr:rowOff>
    </xdr:from>
    <xdr:to>
      <xdr:col>85</xdr:col>
      <xdr:colOff>127000</xdr:colOff>
      <xdr:row>97</xdr:row>
      <xdr:rowOff>83677</xdr:rowOff>
    </xdr:to>
    <xdr:cxnSp macro="">
      <xdr:nvCxnSpPr>
        <xdr:cNvPr id="693" name="直線コネクタ 692"/>
        <xdr:cNvCxnSpPr/>
      </xdr:nvCxnSpPr>
      <xdr:spPr>
        <a:xfrm flipV="1">
          <a:off x="15481300" y="16704689"/>
          <a:ext cx="8382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62520</xdr:rowOff>
    </xdr:from>
    <xdr:to>
      <xdr:col>81</xdr:col>
      <xdr:colOff>50800</xdr:colOff>
      <xdr:row>97</xdr:row>
      <xdr:rowOff>83677</xdr:rowOff>
    </xdr:to>
    <xdr:cxnSp macro="">
      <xdr:nvCxnSpPr>
        <xdr:cNvPr id="696" name="直線コネクタ 695"/>
        <xdr:cNvCxnSpPr/>
      </xdr:nvCxnSpPr>
      <xdr:spPr>
        <a:xfrm>
          <a:off x="14592300" y="16693170"/>
          <a:ext cx="889000" cy="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62520</xdr:rowOff>
    </xdr:from>
    <xdr:to>
      <xdr:col>76</xdr:col>
      <xdr:colOff>114300</xdr:colOff>
      <xdr:row>97</xdr:row>
      <xdr:rowOff>82581</xdr:rowOff>
    </xdr:to>
    <xdr:cxnSp macro="">
      <xdr:nvCxnSpPr>
        <xdr:cNvPr id="699" name="直線コネクタ 698"/>
        <xdr:cNvCxnSpPr/>
      </xdr:nvCxnSpPr>
      <xdr:spPr>
        <a:xfrm flipV="1">
          <a:off x="13703300" y="16693170"/>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77936</xdr:rowOff>
    </xdr:from>
    <xdr:to>
      <xdr:col>71</xdr:col>
      <xdr:colOff>177800</xdr:colOff>
      <xdr:row>97</xdr:row>
      <xdr:rowOff>82581</xdr:rowOff>
    </xdr:to>
    <xdr:cxnSp macro="">
      <xdr:nvCxnSpPr>
        <xdr:cNvPr id="702" name="直線コネクタ 701"/>
        <xdr:cNvCxnSpPr/>
      </xdr:nvCxnSpPr>
      <xdr:spPr>
        <a:xfrm>
          <a:off x="12814300" y="16708586"/>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23239</xdr:rowOff>
    </xdr:from>
    <xdr:to>
      <xdr:col>85</xdr:col>
      <xdr:colOff>177800</xdr:colOff>
      <xdr:row>97</xdr:row>
      <xdr:rowOff>124839</xdr:rowOff>
    </xdr:to>
    <xdr:sp macro="" textlink="">
      <xdr:nvSpPr>
        <xdr:cNvPr id="712" name="楕円 711"/>
        <xdr:cNvSpPr/>
      </xdr:nvSpPr>
      <xdr:spPr>
        <a:xfrm>
          <a:off x="16268700" y="166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46116</xdr:rowOff>
    </xdr:from>
    <xdr:ext cx="534377" cy="259045"/>
    <xdr:sp macro="" textlink="">
      <xdr:nvSpPr>
        <xdr:cNvPr id="713" name="公債費該当値テキスト"/>
        <xdr:cNvSpPr txBox="1"/>
      </xdr:nvSpPr>
      <xdr:spPr>
        <a:xfrm>
          <a:off x="16370300" y="165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32877</xdr:rowOff>
    </xdr:from>
    <xdr:to>
      <xdr:col>81</xdr:col>
      <xdr:colOff>101600</xdr:colOff>
      <xdr:row>97</xdr:row>
      <xdr:rowOff>134477</xdr:rowOff>
    </xdr:to>
    <xdr:sp macro="" textlink="">
      <xdr:nvSpPr>
        <xdr:cNvPr id="714" name="楕円 713"/>
        <xdr:cNvSpPr/>
      </xdr:nvSpPr>
      <xdr:spPr>
        <a:xfrm>
          <a:off x="15430500" y="166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151004</xdr:rowOff>
    </xdr:from>
    <xdr:ext cx="534377" cy="259045"/>
    <xdr:sp macro="" textlink="">
      <xdr:nvSpPr>
        <xdr:cNvPr id="715" name="テキスト ボックス 714"/>
        <xdr:cNvSpPr txBox="1"/>
      </xdr:nvSpPr>
      <xdr:spPr>
        <a:xfrm>
          <a:off x="15214111" y="164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11720</xdr:rowOff>
    </xdr:from>
    <xdr:to>
      <xdr:col>76</xdr:col>
      <xdr:colOff>165100</xdr:colOff>
      <xdr:row>97</xdr:row>
      <xdr:rowOff>113320</xdr:rowOff>
    </xdr:to>
    <xdr:sp macro="" textlink="">
      <xdr:nvSpPr>
        <xdr:cNvPr id="716" name="楕円 715"/>
        <xdr:cNvSpPr/>
      </xdr:nvSpPr>
      <xdr:spPr>
        <a:xfrm>
          <a:off x="14541500" y="166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129847</xdr:rowOff>
    </xdr:from>
    <xdr:ext cx="534377" cy="259045"/>
    <xdr:sp macro="" textlink="">
      <xdr:nvSpPr>
        <xdr:cNvPr id="717" name="テキスト ボックス 716"/>
        <xdr:cNvSpPr txBox="1"/>
      </xdr:nvSpPr>
      <xdr:spPr>
        <a:xfrm>
          <a:off x="14325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31781</xdr:rowOff>
    </xdr:from>
    <xdr:to>
      <xdr:col>72</xdr:col>
      <xdr:colOff>38100</xdr:colOff>
      <xdr:row>97</xdr:row>
      <xdr:rowOff>133381</xdr:rowOff>
    </xdr:to>
    <xdr:sp macro="" textlink="">
      <xdr:nvSpPr>
        <xdr:cNvPr id="718" name="楕円 717"/>
        <xdr:cNvSpPr/>
      </xdr:nvSpPr>
      <xdr:spPr>
        <a:xfrm>
          <a:off x="13652500" y="166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149908</xdr:rowOff>
    </xdr:from>
    <xdr:ext cx="534377" cy="259045"/>
    <xdr:sp macro="" textlink="">
      <xdr:nvSpPr>
        <xdr:cNvPr id="719" name="テキスト ボックス 718"/>
        <xdr:cNvSpPr txBox="1"/>
      </xdr:nvSpPr>
      <xdr:spPr>
        <a:xfrm>
          <a:off x="13436111" y="164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27136</xdr:rowOff>
    </xdr:from>
    <xdr:to>
      <xdr:col>67</xdr:col>
      <xdr:colOff>101600</xdr:colOff>
      <xdr:row>97</xdr:row>
      <xdr:rowOff>128736</xdr:rowOff>
    </xdr:to>
    <xdr:sp macro="" textlink="">
      <xdr:nvSpPr>
        <xdr:cNvPr id="720" name="楕円 719"/>
        <xdr:cNvSpPr/>
      </xdr:nvSpPr>
      <xdr:spPr>
        <a:xfrm>
          <a:off x="12763500" y="166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145263</xdr:rowOff>
    </xdr:from>
    <xdr:ext cx="534377" cy="259045"/>
    <xdr:sp macro="" textlink="">
      <xdr:nvSpPr>
        <xdr:cNvPr id="721" name="テキスト ボックス 720"/>
        <xdr:cNvSpPr txBox="1"/>
      </xdr:nvSpPr>
      <xdr:spPr>
        <a:xfrm>
          <a:off x="12547111" y="16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衛生費については、病院会計支出金の影響で依然として高い状況にあり、引き続き、病院の経営健全化に向けた取組について動向を十分注視するとともに、歳出の抑制に努めるものである。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総務費については、ふるさと納税推進事業を抱えていることで、近年好調なふるさと応援寄附金に対する返礼品や手数料等の事務経費が増大している状況にある。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今後も、住民ひとりひとりが実感できる施策や取り組みを進めながら、引き続き、人口減少・人口構造等の社会情勢の変化を的確に捉え、市民が安心して生き生きと暮らすための各種施策を実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施するともに、多くの財政需要から緊急度や優先度を見極め、健全な財政運営に努めるものである。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年連続で実質単年度収支が赤字となったものの、ふるさと応援寄附金を原資とする各種基金の活用もあり、財政調整基金において大きな取り崩しとはならなかった。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しかし、人口減少や記録的な不漁による市税収入の減少、さらに、地方交付税も減少傾向が続いており、予断を許さない状況であるため、今後についても、財政の健全化に努めるものである。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港湾整備事業会計、下水道事業会計は剰余額を伸ばしており、堅実な経営を進めている状況といえる。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一方、水道事業会計については、毎年度剰余金を取り崩しており、厳しい財政運営を迫られている状況と言えるが、平成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月より水道料金の改定を予定しているため、市民の生活に与える影響等も考えながら経営状況を注視する必要がある。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今後についても、全会計を通じて、一般会計からの更なる繰出金の増加とならないよう、市民の理解を得ながら安定的な財政運営に努める必要がある。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32207;&#21209;&#37096;/&#36001;&#25919;&#35506;/00&#20849;&#36890;/&#12304;&#20849;&#36890;&#12305;&#36001;&#25919;&#29992;&#21209;&#38306;&#20418;/&#23455;&#34892;&#20104;&#31639;&#26989;&#21209;/004&#27770;&#31639;&#32113;&#35336;/R02/&#21508;&#31278;&#29031;&#20250;&#22238;&#31572;/&#36001;&#25919;&#29366;&#27841;&#36039;&#26009;&#38598;/R2(R2.9.29&#20316;&#25104;)/&#12467;&#12500;&#12540;&#12304;&#36001;&#25919;&#29366;&#27841;&#36039;&#26009;&#38598;&#12305;_012238_&#26681;&#2346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83.4</v>
          </cell>
          <cell r="CF51">
            <v>66.599999999999994</v>
          </cell>
          <cell r="CN51">
            <v>54.2</v>
          </cell>
          <cell r="CV51">
            <v>22.8</v>
          </cell>
        </row>
        <row r="53">
          <cell r="BX53">
            <v>67.2</v>
          </cell>
          <cell r="CF53">
            <v>68.5</v>
          </cell>
          <cell r="CN53">
            <v>68.7</v>
          </cell>
          <cell r="CV53">
            <v>69.8</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96.7</v>
          </cell>
          <cell r="BX73">
            <v>83.4</v>
          </cell>
          <cell r="CF73">
            <v>66.599999999999994</v>
          </cell>
          <cell r="CN73">
            <v>54.2</v>
          </cell>
          <cell r="CV73">
            <v>22.8</v>
          </cell>
        </row>
        <row r="75">
          <cell r="BP75">
            <v>8.6</v>
          </cell>
          <cell r="BX75">
            <v>8.9</v>
          </cell>
          <cell r="CF75">
            <v>9.4</v>
          </cell>
          <cell r="CN75">
            <v>8.6999999999999993</v>
          </cell>
          <cell r="CV75">
            <v>7.9</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23597208</v>
      </c>
      <c r="BO4" s="423"/>
      <c r="BP4" s="423"/>
      <c r="BQ4" s="423"/>
      <c r="BR4" s="423"/>
      <c r="BS4" s="423"/>
      <c r="BT4" s="423"/>
      <c r="BU4" s="424"/>
      <c r="BV4" s="422">
        <v>22604453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0.7</v>
      </c>
      <c r="CU4" s="604"/>
      <c r="CV4" s="604"/>
      <c r="CW4" s="604"/>
      <c r="CX4" s="604"/>
      <c r="CY4" s="604"/>
      <c r="CZ4" s="604"/>
      <c r="DA4" s="605"/>
      <c r="DB4" s="603">
        <v>0.9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23526730</v>
      </c>
      <c r="BO5" s="428"/>
      <c r="BP5" s="428"/>
      <c r="BQ5" s="428"/>
      <c r="BR5" s="428"/>
      <c r="BS5" s="428"/>
      <c r="BT5" s="428"/>
      <c r="BU5" s="429"/>
      <c r="BV5" s="427">
        <v>22509912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v>
      </c>
      <c r="CU5" s="398"/>
      <c r="CV5" s="398"/>
      <c r="CW5" s="398"/>
      <c r="CX5" s="398"/>
      <c r="CY5" s="398"/>
      <c r="CZ5" s="398"/>
      <c r="DA5" s="399"/>
      <c r="DB5" s="397">
        <v>95</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70478</v>
      </c>
      <c r="BO6" s="428"/>
      <c r="BP6" s="428"/>
      <c r="BQ6" s="428"/>
      <c r="BR6" s="428"/>
      <c r="BS6" s="428"/>
      <c r="BT6" s="428"/>
      <c r="BU6" s="429"/>
      <c r="BV6" s="427">
        <v>94541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100.6</v>
      </c>
      <c r="CU6" s="578"/>
      <c r="CV6" s="578"/>
      <c r="CW6" s="578"/>
      <c r="CX6" s="578"/>
      <c r="CY6" s="578"/>
      <c r="CZ6" s="578"/>
      <c r="DA6" s="579"/>
      <c r="DB6" s="577">
        <v>99.4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2650</v>
      </c>
      <c r="BO7" s="428"/>
      <c r="BP7" s="428"/>
      <c r="BQ7" s="428"/>
      <c r="BR7" s="428"/>
      <c r="BS7" s="428"/>
      <c r="BT7" s="428"/>
      <c r="BU7" s="429"/>
      <c r="BV7" s="427">
        <v>8559</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9119405</v>
      </c>
      <c r="CU7" s="428"/>
      <c r="CV7" s="428"/>
      <c r="CW7" s="428"/>
      <c r="CX7" s="428"/>
      <c r="CY7" s="428"/>
      <c r="CZ7" s="428"/>
      <c r="DA7" s="429"/>
      <c r="DB7" s="427">
        <v>9270348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67828</v>
      </c>
      <c r="BO8" s="428"/>
      <c r="BP8" s="428"/>
      <c r="BQ8" s="428"/>
      <c r="BR8" s="428"/>
      <c r="BS8" s="428"/>
      <c r="BT8" s="428"/>
      <c r="BU8" s="429"/>
      <c r="BV8" s="427">
        <v>85982</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0.35</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26917</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-18154</v>
      </c>
      <c r="BO9" s="428"/>
      <c r="BP9" s="428"/>
      <c r="BQ9" s="428"/>
      <c r="BR9" s="428"/>
      <c r="BS9" s="428"/>
      <c r="BT9" s="428"/>
      <c r="BU9" s="429"/>
      <c r="BV9" s="427">
        <v>25828</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17.5</v>
      </c>
      <c r="CU9" s="398"/>
      <c r="CV9" s="398"/>
      <c r="CW9" s="398"/>
      <c r="CX9" s="398"/>
      <c r="CY9" s="398"/>
      <c r="CZ9" s="398"/>
      <c r="DA9" s="399"/>
      <c r="DB9" s="397">
        <v>16.8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120</v>
      </c>
      <c r="M10" s="401"/>
      <c r="N10" s="401"/>
      <c r="O10" s="401"/>
      <c r="P10" s="401"/>
      <c r="Q10" s="402"/>
      <c r="R10" s="403">
        <v>29201</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122</v>
      </c>
      <c r="AV10" s="485"/>
      <c r="AW10" s="485"/>
      <c r="AX10" s="485"/>
      <c r="AY10" s="407" t="s">
        <v>123</v>
      </c>
      <c r="AZ10" s="408"/>
      <c r="BA10" s="408"/>
      <c r="BB10" s="408"/>
      <c r="BC10" s="408"/>
      <c r="BD10" s="408"/>
      <c r="BE10" s="408"/>
      <c r="BF10" s="408"/>
      <c r="BG10" s="408"/>
      <c r="BH10" s="408"/>
      <c r="BI10" s="408"/>
      <c r="BJ10" s="408"/>
      <c r="BK10" s="408"/>
      <c r="BL10" s="408"/>
      <c r="BM10" s="409"/>
      <c r="BN10" s="427">
        <v>50088</v>
      </c>
      <c r="BO10" s="428"/>
      <c r="BP10" s="428"/>
      <c r="BQ10" s="428"/>
      <c r="BR10" s="428"/>
      <c r="BS10" s="428"/>
      <c r="BT10" s="428"/>
      <c r="BU10" s="429"/>
      <c r="BV10" s="427">
        <v>30027</v>
      </c>
      <c r="BW10" s="428"/>
      <c r="BX10" s="428"/>
      <c r="BY10" s="428"/>
      <c r="BZ10" s="428"/>
      <c r="CA10" s="428"/>
      <c r="CB10" s="428"/>
      <c r="CC10" s="429"/>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125</v>
      </c>
      <c r="M11" s="474"/>
      <c r="N11" s="474"/>
      <c r="O11" s="474"/>
      <c r="P11" s="474"/>
      <c r="Q11" s="475"/>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496" t="s">
        <v>127</v>
      </c>
      <c r="AN11" s="401"/>
      <c r="AO11" s="401"/>
      <c r="AP11" s="401"/>
      <c r="AQ11" s="401"/>
      <c r="AR11" s="401"/>
      <c r="AS11" s="401"/>
      <c r="AT11" s="402"/>
      <c r="AU11" s="484" t="s">
        <v>128</v>
      </c>
      <c r="AV11" s="485"/>
      <c r="AW11" s="485"/>
      <c r="AX11" s="485"/>
      <c r="AY11" s="407" t="s">
        <v>129</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130</v>
      </c>
      <c r="CE11" s="437"/>
      <c r="CF11" s="437"/>
      <c r="CG11" s="437"/>
      <c r="CH11" s="437"/>
      <c r="CI11" s="437"/>
      <c r="CJ11" s="437"/>
      <c r="CK11" s="437"/>
      <c r="CL11" s="437"/>
      <c r="CM11" s="437"/>
      <c r="CN11" s="437"/>
      <c r="CO11" s="437"/>
      <c r="CP11" s="437"/>
      <c r="CQ11" s="437"/>
      <c r="CR11" s="437"/>
      <c r="CS11" s="438"/>
      <c r="CT11" s="540" t="s">
        <v>131</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25953</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137</v>
      </c>
      <c r="AV12" s="485"/>
      <c r="AW12" s="485"/>
      <c r="AX12" s="485"/>
      <c r="AY12" s="407" t="s">
        <v>138</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80000</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131</v>
      </c>
      <c r="CU12" s="541"/>
      <c r="CV12" s="541"/>
      <c r="CW12" s="541"/>
      <c r="CX12" s="541"/>
      <c r="CY12" s="541"/>
      <c r="CZ12" s="541"/>
      <c r="DA12" s="542"/>
      <c r="DB12" s="540" t="s">
        <v>140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141</v>
      </c>
      <c r="N13" s="528"/>
      <c r="O13" s="528"/>
      <c r="P13" s="528"/>
      <c r="Q13" s="529"/>
      <c r="R13" s="530">
        <v>25664</v>
      </c>
      <c r="S13" s="531"/>
      <c r="T13" s="531"/>
      <c r="U13" s="531"/>
      <c r="V13" s="532"/>
      <c r="W13" s="518" t="s">
        <v>142</v>
      </c>
      <c r="X13" s="440"/>
      <c r="Y13" s="440"/>
      <c r="Z13" s="440"/>
      <c r="AA13" s="440"/>
      <c r="AB13" s="441"/>
      <c r="AC13" s="403">
        <v>2768</v>
      </c>
      <c r="AD13" s="404"/>
      <c r="AE13" s="404"/>
      <c r="AF13" s="404"/>
      <c r="AG13" s="405"/>
      <c r="AH13" s="403">
        <v>2958</v>
      </c>
      <c r="AI13" s="404"/>
      <c r="AJ13" s="404"/>
      <c r="AK13" s="404"/>
      <c r="AL13" s="406"/>
      <c r="AM13" s="496" t="s">
        <v>143</v>
      </c>
      <c r="AN13" s="401"/>
      <c r="AO13" s="401"/>
      <c r="AP13" s="401"/>
      <c r="AQ13" s="401"/>
      <c r="AR13" s="401"/>
      <c r="AS13" s="401"/>
      <c r="AT13" s="402"/>
      <c r="AU13" s="484" t="s">
        <v>122</v>
      </c>
      <c r="AV13" s="485"/>
      <c r="AW13" s="485"/>
      <c r="AX13" s="485"/>
      <c r="AY13" s="407" t="s">
        <v>144</v>
      </c>
      <c r="AZ13" s="408"/>
      <c r="BA13" s="408"/>
      <c r="BB13" s="408"/>
      <c r="BC13" s="408"/>
      <c r="BD13" s="408"/>
      <c r="BE13" s="408"/>
      <c r="BF13" s="408"/>
      <c r="BG13" s="408"/>
      <c r="BH13" s="408"/>
      <c r="BI13" s="408"/>
      <c r="BJ13" s="408"/>
      <c r="BK13" s="408"/>
      <c r="BL13" s="408"/>
      <c r="BM13" s="409"/>
      <c r="BN13" s="427">
        <v>-68066</v>
      </c>
      <c r="BO13" s="428"/>
      <c r="BP13" s="428"/>
      <c r="BQ13" s="428"/>
      <c r="BR13" s="428"/>
      <c r="BS13" s="428"/>
      <c r="BT13" s="428"/>
      <c r="BU13" s="429"/>
      <c r="BV13" s="427">
        <v>-24145</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7.9</v>
      </c>
      <c r="CU13" s="398"/>
      <c r="CV13" s="398"/>
      <c r="CW13" s="398"/>
      <c r="CX13" s="398"/>
      <c r="CY13" s="398"/>
      <c r="CZ13" s="398"/>
      <c r="DA13" s="399"/>
      <c r="DB13" s="397">
        <v>8.6999999999999993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26399</v>
      </c>
      <c r="S14" s="531"/>
      <c r="T14" s="531"/>
      <c r="U14" s="531"/>
      <c r="V14" s="532"/>
      <c r="W14" s="533"/>
      <c r="X14" s="443"/>
      <c r="Y14" s="443"/>
      <c r="Z14" s="443"/>
      <c r="AA14" s="443"/>
      <c r="AB14" s="444"/>
      <c r="AC14" s="523">
        <v>20.2</v>
      </c>
      <c r="AD14" s="524"/>
      <c r="AE14" s="524"/>
      <c r="AF14" s="524"/>
      <c r="AG14" s="525"/>
      <c r="AH14" s="523">
        <v>19.8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22.8</v>
      </c>
      <c r="CU14" s="535"/>
      <c r="CV14" s="535"/>
      <c r="CW14" s="535"/>
      <c r="CX14" s="535"/>
      <c r="CY14" s="535"/>
      <c r="CZ14" s="535"/>
      <c r="DA14" s="536"/>
      <c r="DB14" s="534">
        <v>54.2</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141</v>
      </c>
      <c r="N15" s="528"/>
      <c r="O15" s="528"/>
      <c r="P15" s="528"/>
      <c r="Q15" s="529"/>
      <c r="R15" s="530">
        <v>26111</v>
      </c>
      <c r="S15" s="531"/>
      <c r="T15" s="531"/>
      <c r="U15" s="531"/>
      <c r="V15" s="532"/>
      <c r="W15" s="518" t="s">
        <v>148</v>
      </c>
      <c r="X15" s="440"/>
      <c r="Y15" s="440"/>
      <c r="Z15" s="440"/>
      <c r="AA15" s="440"/>
      <c r="AB15" s="441"/>
      <c r="AC15" s="403">
        <v>3162</v>
      </c>
      <c r="AD15" s="404"/>
      <c r="AE15" s="404"/>
      <c r="AF15" s="404"/>
      <c r="AG15" s="405"/>
      <c r="AH15" s="403">
        <v>3646</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2828579</v>
      </c>
      <c r="BO15" s="423"/>
      <c r="BP15" s="423"/>
      <c r="BQ15" s="423"/>
      <c r="BR15" s="423"/>
      <c r="BS15" s="423"/>
      <c r="BT15" s="423"/>
      <c r="BU15" s="424"/>
      <c r="BV15" s="422">
        <v>2828121</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23.1</v>
      </c>
      <c r="AD16" s="524"/>
      <c r="AE16" s="524"/>
      <c r="AF16" s="524"/>
      <c r="AG16" s="525"/>
      <c r="AH16" s="523">
        <v>24.4</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7969198</v>
      </c>
      <c r="BO16" s="428"/>
      <c r="BP16" s="428"/>
      <c r="BQ16" s="428"/>
      <c r="BR16" s="428"/>
      <c r="BS16" s="428"/>
      <c r="BT16" s="428"/>
      <c r="BU16" s="429"/>
      <c r="BV16" s="427">
        <v>8089340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152</v>
      </c>
      <c r="S17" s="516"/>
      <c r="T17" s="516"/>
      <c r="U17" s="516"/>
      <c r="V17" s="517"/>
      <c r="W17" s="518" t="s">
        <v>155</v>
      </c>
      <c r="X17" s="440"/>
      <c r="Y17" s="440"/>
      <c r="Z17" s="440"/>
      <c r="AA17" s="440"/>
      <c r="AB17" s="441"/>
      <c r="AC17" s="403">
        <v>7751</v>
      </c>
      <c r="AD17" s="404"/>
      <c r="AE17" s="404"/>
      <c r="AF17" s="404"/>
      <c r="AG17" s="405"/>
      <c r="AH17" s="403">
        <v>8315</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3574909</v>
      </c>
      <c r="BO17" s="428"/>
      <c r="BP17" s="428"/>
      <c r="BQ17" s="428"/>
      <c r="BR17" s="428"/>
      <c r="BS17" s="428"/>
      <c r="BT17" s="428"/>
      <c r="BU17" s="429"/>
      <c r="BV17" s="427">
        <v>3600875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506.25</v>
      </c>
      <c r="M18" s="492"/>
      <c r="N18" s="492"/>
      <c r="O18" s="492"/>
      <c r="P18" s="492"/>
      <c r="Q18" s="492"/>
      <c r="R18" s="493"/>
      <c r="S18" s="493"/>
      <c r="T18" s="493"/>
      <c r="U18" s="493"/>
      <c r="V18" s="494"/>
      <c r="W18" s="508"/>
      <c r="X18" s="509"/>
      <c r="Y18" s="509"/>
      <c r="Z18" s="509"/>
      <c r="AA18" s="509"/>
      <c r="AB18" s="519"/>
      <c r="AC18" s="391">
        <v>56.7</v>
      </c>
      <c r="AD18" s="392"/>
      <c r="AE18" s="392"/>
      <c r="AF18" s="392"/>
      <c r="AG18" s="495"/>
      <c r="AH18" s="391">
        <v>55.7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8783940</v>
      </c>
      <c r="BO18" s="428"/>
      <c r="BP18" s="428"/>
      <c r="BQ18" s="428"/>
      <c r="BR18" s="428"/>
      <c r="BS18" s="428"/>
      <c r="BT18" s="428"/>
      <c r="BU18" s="429"/>
      <c r="BV18" s="427">
        <v>8923255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53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10811532</v>
      </c>
      <c r="BO19" s="428"/>
      <c r="BP19" s="428"/>
      <c r="BQ19" s="428"/>
      <c r="BR19" s="428"/>
      <c r="BS19" s="428"/>
      <c r="BT19" s="428"/>
      <c r="BU19" s="429"/>
      <c r="BV19" s="427">
        <v>11127962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11383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18208213</v>
      </c>
      <c r="BO23" s="428"/>
      <c r="BP23" s="428"/>
      <c r="BQ23" s="428"/>
      <c r="BR23" s="428"/>
      <c r="BS23" s="428"/>
      <c r="BT23" s="428"/>
      <c r="BU23" s="429"/>
      <c r="BV23" s="427">
        <v>19160228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9000</v>
      </c>
      <c r="R24" s="404"/>
      <c r="S24" s="404"/>
      <c r="T24" s="404"/>
      <c r="U24" s="404"/>
      <c r="V24" s="405"/>
      <c r="W24" s="469"/>
      <c r="X24" s="460"/>
      <c r="Y24" s="461"/>
      <c r="Z24" s="400" t="s">
        <v>171</v>
      </c>
      <c r="AA24" s="401"/>
      <c r="AB24" s="401"/>
      <c r="AC24" s="401"/>
      <c r="AD24" s="401"/>
      <c r="AE24" s="401"/>
      <c r="AF24" s="401"/>
      <c r="AG24" s="402"/>
      <c r="AH24" s="403">
        <v>339</v>
      </c>
      <c r="AI24" s="404"/>
      <c r="AJ24" s="404"/>
      <c r="AK24" s="404"/>
      <c r="AL24" s="405"/>
      <c r="AM24" s="403">
        <v>1047171</v>
      </c>
      <c r="AN24" s="404"/>
      <c r="AO24" s="404"/>
      <c r="AP24" s="404"/>
      <c r="AQ24" s="404"/>
      <c r="AR24" s="405"/>
      <c r="AS24" s="403">
        <v>3089</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15770474</v>
      </c>
      <c r="BO24" s="428"/>
      <c r="BP24" s="428"/>
      <c r="BQ24" s="428"/>
      <c r="BR24" s="428"/>
      <c r="BS24" s="428"/>
      <c r="BT24" s="428"/>
      <c r="BU24" s="429"/>
      <c r="BV24" s="427">
        <v>16198302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7200</v>
      </c>
      <c r="R25" s="404"/>
      <c r="S25" s="404"/>
      <c r="T25" s="404"/>
      <c r="U25" s="404"/>
      <c r="V25" s="405"/>
      <c r="W25" s="469"/>
      <c r="X25" s="460"/>
      <c r="Y25" s="461"/>
      <c r="Z25" s="400" t="s">
        <v>174</v>
      </c>
      <c r="AA25" s="401"/>
      <c r="AB25" s="401"/>
      <c r="AC25" s="401"/>
      <c r="AD25" s="401"/>
      <c r="AE25" s="401"/>
      <c r="AF25" s="401"/>
      <c r="AG25" s="402"/>
      <c r="AH25" s="403">
        <v>70</v>
      </c>
      <c r="AI25" s="404"/>
      <c r="AJ25" s="404"/>
      <c r="AK25" s="404"/>
      <c r="AL25" s="405"/>
      <c r="AM25" s="403">
        <v>211120</v>
      </c>
      <c r="AN25" s="404"/>
      <c r="AO25" s="404"/>
      <c r="AP25" s="404"/>
      <c r="AQ25" s="404"/>
      <c r="AR25" s="405"/>
      <c r="AS25" s="403">
        <v>3016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232525</v>
      </c>
      <c r="BO25" s="423"/>
      <c r="BP25" s="423"/>
      <c r="BQ25" s="423"/>
      <c r="BR25" s="423"/>
      <c r="BS25" s="423"/>
      <c r="BT25" s="423"/>
      <c r="BU25" s="424"/>
      <c r="BV25" s="422">
        <v>306823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6350</v>
      </c>
      <c r="R26" s="404"/>
      <c r="S26" s="404"/>
      <c r="T26" s="404"/>
      <c r="U26" s="404"/>
      <c r="V26" s="405"/>
      <c r="W26" s="469"/>
      <c r="X26" s="460"/>
      <c r="Y26" s="461"/>
      <c r="Z26" s="400" t="s">
        <v>177</v>
      </c>
      <c r="AA26" s="482"/>
      <c r="AB26" s="482"/>
      <c r="AC26" s="482"/>
      <c r="AD26" s="482"/>
      <c r="AE26" s="482"/>
      <c r="AF26" s="482"/>
      <c r="AG26" s="483"/>
      <c r="AH26" s="403">
        <v>21</v>
      </c>
      <c r="AI26" s="404"/>
      <c r="AJ26" s="404"/>
      <c r="AK26" s="404"/>
      <c r="AL26" s="405"/>
      <c r="AM26" s="403">
        <v>74907</v>
      </c>
      <c r="AN26" s="404"/>
      <c r="AO26" s="404"/>
      <c r="AP26" s="404"/>
      <c r="AQ26" s="404"/>
      <c r="AR26" s="405"/>
      <c r="AS26" s="403">
        <v>3567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179</v>
      </c>
      <c r="BO26" s="428"/>
      <c r="BP26" s="428"/>
      <c r="BQ26" s="428"/>
      <c r="BR26" s="428"/>
      <c r="BS26" s="428"/>
      <c r="BT26" s="428"/>
      <c r="BU26" s="429"/>
      <c r="BV26" s="427" t="s">
        <v>179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4050</v>
      </c>
      <c r="R27" s="404"/>
      <c r="S27" s="404"/>
      <c r="T27" s="404"/>
      <c r="U27" s="404"/>
      <c r="V27" s="405"/>
      <c r="W27" s="469"/>
      <c r="X27" s="460"/>
      <c r="Y27" s="461"/>
      <c r="Z27" s="400" t="s">
        <v>181</v>
      </c>
      <c r="AA27" s="401"/>
      <c r="AB27" s="401"/>
      <c r="AC27" s="401"/>
      <c r="AD27" s="401"/>
      <c r="AE27" s="401"/>
      <c r="AF27" s="401"/>
      <c r="AG27" s="402"/>
      <c r="AH27" s="403">
        <v>1</v>
      </c>
      <c r="AI27" s="404"/>
      <c r="AJ27" s="404"/>
      <c r="AK27" s="404"/>
      <c r="AL27" s="405"/>
      <c r="AM27" s="403" t="s">
        <v>182</v>
      </c>
      <c r="AN27" s="404"/>
      <c r="AO27" s="404"/>
      <c r="AP27" s="404"/>
      <c r="AQ27" s="404"/>
      <c r="AR27" s="405"/>
      <c r="AS27" s="403" t="s">
        <v>182</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1040149</v>
      </c>
      <c r="BO27" s="431"/>
      <c r="BP27" s="431"/>
      <c r="BQ27" s="431"/>
      <c r="BR27" s="431"/>
      <c r="BS27" s="431"/>
      <c r="BT27" s="431"/>
      <c r="BU27" s="432"/>
      <c r="BV27" s="430">
        <v>1039545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3400</v>
      </c>
      <c r="R28" s="404"/>
      <c r="S28" s="404"/>
      <c r="T28" s="404"/>
      <c r="U28" s="404"/>
      <c r="V28" s="405"/>
      <c r="W28" s="469"/>
      <c r="X28" s="460"/>
      <c r="Y28" s="461"/>
      <c r="Z28" s="400" t="s">
        <v>185</v>
      </c>
      <c r="AA28" s="401"/>
      <c r="AB28" s="401"/>
      <c r="AC28" s="401"/>
      <c r="AD28" s="401"/>
      <c r="AE28" s="401"/>
      <c r="AF28" s="401"/>
      <c r="AG28" s="402"/>
      <c r="AH28" s="403" t="s">
        <v>179</v>
      </c>
      <c r="AI28" s="404"/>
      <c r="AJ28" s="404"/>
      <c r="AK28" s="404"/>
      <c r="AL28" s="405"/>
      <c r="AM28" s="403" t="s">
        <v>179</v>
      </c>
      <c r="AN28" s="404"/>
      <c r="AO28" s="404"/>
      <c r="AP28" s="404"/>
      <c r="AQ28" s="404"/>
      <c r="AR28" s="405"/>
      <c r="AS28" s="403" t="s">
        <v>179</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782485</v>
      </c>
      <c r="BO28" s="423"/>
      <c r="BP28" s="423"/>
      <c r="BQ28" s="423"/>
      <c r="BR28" s="423"/>
      <c r="BS28" s="423"/>
      <c r="BT28" s="423"/>
      <c r="BU28" s="424"/>
      <c r="BV28" s="422">
        <v>832397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16</v>
      </c>
      <c r="M29" s="404"/>
      <c r="N29" s="404"/>
      <c r="O29" s="404"/>
      <c r="P29" s="405"/>
      <c r="Q29" s="403">
        <v>3150</v>
      </c>
      <c r="R29" s="404"/>
      <c r="S29" s="404"/>
      <c r="T29" s="404"/>
      <c r="U29" s="404"/>
      <c r="V29" s="405"/>
      <c r="W29" s="470"/>
      <c r="X29" s="471"/>
      <c r="Y29" s="472"/>
      <c r="Z29" s="400" t="s">
        <v>188</v>
      </c>
      <c r="AA29" s="401"/>
      <c r="AB29" s="401"/>
      <c r="AC29" s="401"/>
      <c r="AD29" s="401"/>
      <c r="AE29" s="401"/>
      <c r="AF29" s="401"/>
      <c r="AG29" s="402"/>
      <c r="AH29" s="403">
        <v>340</v>
      </c>
      <c r="AI29" s="404"/>
      <c r="AJ29" s="404"/>
      <c r="AK29" s="404"/>
      <c r="AL29" s="405"/>
      <c r="AM29" s="403">
        <v>1051114</v>
      </c>
      <c r="AN29" s="404"/>
      <c r="AO29" s="404"/>
      <c r="AP29" s="404"/>
      <c r="AQ29" s="404"/>
      <c r="AR29" s="405"/>
      <c r="AS29" s="403">
        <v>3092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373681</v>
      </c>
      <c r="BO29" s="428"/>
      <c r="BP29" s="428"/>
      <c r="BQ29" s="428"/>
      <c r="BR29" s="428"/>
      <c r="BS29" s="428"/>
      <c r="BT29" s="428"/>
      <c r="BU29" s="429"/>
      <c r="BV29" s="427">
        <v>373673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4905713</v>
      </c>
      <c r="BO30" s="431"/>
      <c r="BP30" s="431"/>
      <c r="BQ30" s="431"/>
      <c r="BR30" s="431"/>
      <c r="BS30" s="431"/>
      <c r="BT30" s="431"/>
      <c r="BU30" s="432"/>
      <c r="BV30" s="430">
        <v>3486687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根室市水道事業会計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f>IF(CQ34="","",MAX(C34:D43,U34:V43,AM34:AN43,BE34:BF43,BW34:BX43)+1)</f>
        <v>12</v>
      </c>
      <c r="CP34" s="386"/>
      <c r="CQ34" s="385" t="str">
        <f>IF('各会計、関係団体の財政状況及び健全化判断比率'!BS7="","",'各会計、関係団体の財政状況及び健全化判断比率'!BS7)</f>
        <v>根室水産コンビナート公社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流通加工センター汚水処理事業特別会計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介護保険特別会計事業勘定</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根室市下水道事業会計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13</v>
      </c>
      <c r="CP35" s="386"/>
      <c r="CQ35" s="385" t="str">
        <f>IF('各会計、関係団体の財政状況及び健全化判断比率'!BS8="","",'各会計、関係団体の財政状況及び健全化判断比率'!BS8)</f>
        <v>根室市観光開発公社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農業用水事業特別会計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10</v>
      </c>
      <c r="AN36" s="386"/>
      <c r="AO36" s="385" t="str">
        <f>IF('各会計、関係団体の財政状況及び健全化判断比率'!B34="","",'各会計、関係団体の財政状況及び健全化判断比率'!B34)</f>
        <v>根室市病院事業会計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14</v>
      </c>
      <c r="CP36" s="386"/>
      <c r="CQ36" s="385" t="str">
        <f>IF('各会計、関係団体の財政状況及び健全化判断比率'!BS9="","",'各会計、関係団体の財政状況及び健全化判断比率'!BS9)</f>
        <v>根室市土地開発公社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市民交通傷害共済事業特別会計</v>
      </c>
      <c r="X37" s="385"/>
      <c r="Y37" s="385"/>
      <c r="Z37" s="385"/>
      <c r="AA37" s="385"/>
      <c r="AB37" s="385"/>
      <c r="AC37" s="385"/>
      <c r="AD37" s="385"/>
      <c r="AE37" s="385"/>
      <c r="AF37" s="385"/>
      <c r="AG37" s="385"/>
      <c r="AH37" s="385"/>
      <c r="AI37" s="385"/>
      <c r="AJ37" s="385"/>
      <c r="AK37" s="385"/>
      <c r="AL37" s="213"/>
      <c r="AM37" s="386">
        <f t="shared" si="0"/>
        <v>11</v>
      </c>
      <c r="AN37" s="386"/>
      <c r="AO37" s="385" t="str">
        <f>IF('各会計、関係団体の財政状況及び健全化判断比率'!B35="","",'各会計、関係団体の財政状況及び健全化判断比率'!B35)</f>
        <v>根室市港湾整備事業会計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oFmYpft82xD3rSmbvt85McKeofhEPktApllv1Ol8lf/p9qIJwH1n0iZB1PDMTZiBwWQo43GRSB7EaK80+5kVA==" saltValue="g7zP8j00YqU62rEpWtNy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60" zoomScaleNormal="60" zoomScaleSheetLayoutView="100" workbookViewId="0">
      <selection activeCell="F35" sqref="F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556</v>
      </c>
      <c r="D34" s="1206"/>
      <c r="E34" s="1207"/>
      <c r="F34" s="32">
        <v>5.44</v>
      </c>
      <c r="G34" s="33">
        <v>5.33</v>
      </c>
      <c r="H34" s="33">
        <v>5.64</v>
      </c>
      <c r="I34" s="33">
        <v>6.48</v>
      </c>
      <c r="J34" s="34">
        <v>7.28</v>
      </c>
      <c r="K34" s="22"/>
      <c r="L34" s="22"/>
      <c r="M34" s="22"/>
      <c r="N34" s="22"/>
      <c r="O34" s="22"/>
      <c r="P34" s="22"/>
    </row>
    <row r="35" spans="1:16" ht="39" customHeight="1" x14ac:dyDescent="0.15">
      <c r="A35" s="22"/>
      <c r="B35" s="35"/>
      <c r="C35" s="1200" t="s">
        <v>557</v>
      </c>
      <c r="D35" s="1201"/>
      <c r="E35" s="1202"/>
      <c r="F35" s="36">
        <v>1.37</v>
      </c>
      <c r="G35" s="37">
        <v>1.34</v>
      </c>
      <c r="H35" s="37">
        <v>1.87</v>
      </c>
      <c r="I35" s="37">
        <v>2.68</v>
      </c>
      <c r="J35" s="38">
        <v>3.4</v>
      </c>
      <c r="K35" s="22"/>
      <c r="L35" s="22"/>
      <c r="M35" s="22"/>
      <c r="N35" s="22"/>
      <c r="O35" s="22"/>
      <c r="P35" s="22"/>
    </row>
    <row r="36" spans="1:16" ht="39" customHeight="1" x14ac:dyDescent="0.15">
      <c r="A36" s="22"/>
      <c r="B36" s="35"/>
      <c r="C36" s="1200" t="s">
        <v>558</v>
      </c>
      <c r="D36" s="1201"/>
      <c r="E36" s="1202"/>
      <c r="F36" s="36">
        <v>7.0000000000000007E-2</v>
      </c>
      <c r="G36" s="37">
        <v>0.68</v>
      </c>
      <c r="H36" s="37">
        <v>0.89</v>
      </c>
      <c r="I36" s="37">
        <v>0.94</v>
      </c>
      <c r="J36" s="38">
        <v>0.64</v>
      </c>
      <c r="K36" s="22"/>
      <c r="L36" s="22"/>
      <c r="M36" s="22"/>
      <c r="N36" s="22"/>
      <c r="O36" s="22"/>
      <c r="P36" s="22"/>
    </row>
    <row r="37" spans="1:16" ht="39" customHeight="1" x14ac:dyDescent="0.15">
      <c r="A37" s="22"/>
      <c r="B37" s="35"/>
      <c r="C37" s="1200" t="s">
        <v>559</v>
      </c>
      <c r="D37" s="1201"/>
      <c r="E37" s="1202"/>
      <c r="F37" s="36">
        <v>0.34</v>
      </c>
      <c r="G37" s="37">
        <v>0.87</v>
      </c>
      <c r="H37" s="37">
        <v>0.62</v>
      </c>
      <c r="I37" s="37">
        <v>0.92</v>
      </c>
      <c r="J37" s="38">
        <v>0.64</v>
      </c>
      <c r="K37" s="22"/>
      <c r="L37" s="22"/>
      <c r="M37" s="22"/>
      <c r="N37" s="22"/>
      <c r="O37" s="22"/>
      <c r="P37" s="22"/>
    </row>
    <row r="38" spans="1:16" ht="39" customHeight="1" x14ac:dyDescent="0.15">
      <c r="A38" s="22"/>
      <c r="B38" s="35"/>
      <c r="C38" s="1200" t="s">
        <v>560</v>
      </c>
      <c r="D38" s="1201"/>
      <c r="E38" s="1202"/>
      <c r="F38" s="36">
        <v>0.02</v>
      </c>
      <c r="G38" s="37">
        <v>0.02</v>
      </c>
      <c r="H38" s="37" t="s">
        <v>561</v>
      </c>
      <c r="I38" s="37">
        <v>0.45</v>
      </c>
      <c r="J38" s="38">
        <v>0.62</v>
      </c>
      <c r="K38" s="22"/>
      <c r="L38" s="22"/>
      <c r="M38" s="22"/>
      <c r="N38" s="22"/>
      <c r="O38" s="22"/>
      <c r="P38" s="22"/>
    </row>
    <row r="39" spans="1:16" ht="39" customHeight="1" x14ac:dyDescent="0.15">
      <c r="A39" s="22"/>
      <c r="B39" s="35"/>
      <c r="C39" s="1200" t="s">
        <v>562</v>
      </c>
      <c r="D39" s="1201"/>
      <c r="E39" s="1202"/>
      <c r="F39" s="36">
        <v>3.25</v>
      </c>
      <c r="G39" s="37">
        <v>2.5299999999999998</v>
      </c>
      <c r="H39" s="37">
        <v>1.81</v>
      </c>
      <c r="I39" s="37">
        <v>1.0900000000000001</v>
      </c>
      <c r="J39" s="38">
        <v>0.46</v>
      </c>
      <c r="K39" s="22"/>
      <c r="L39" s="22"/>
      <c r="M39" s="22"/>
      <c r="N39" s="22"/>
      <c r="O39" s="22"/>
      <c r="P39" s="22"/>
    </row>
    <row r="40" spans="1:16" ht="39" customHeight="1" x14ac:dyDescent="0.15">
      <c r="A40" s="22"/>
      <c r="B40" s="35"/>
      <c r="C40" s="1200" t="s">
        <v>563</v>
      </c>
      <c r="D40" s="1201"/>
      <c r="E40" s="1202"/>
      <c r="F40" s="36">
        <v>0.01</v>
      </c>
      <c r="G40" s="37">
        <v>0.01</v>
      </c>
      <c r="H40" s="37">
        <v>0</v>
      </c>
      <c r="I40" s="37">
        <v>0</v>
      </c>
      <c r="J40" s="38">
        <v>0.09</v>
      </c>
      <c r="K40" s="22"/>
      <c r="L40" s="22"/>
      <c r="M40" s="22"/>
      <c r="N40" s="22"/>
      <c r="O40" s="22"/>
      <c r="P40" s="22"/>
    </row>
    <row r="41" spans="1:16" ht="39" customHeight="1" x14ac:dyDescent="0.15">
      <c r="A41" s="22"/>
      <c r="B41" s="35"/>
      <c r="C41" s="1200" t="s">
        <v>564</v>
      </c>
      <c r="D41" s="1201"/>
      <c r="E41" s="1202"/>
      <c r="F41" s="36">
        <v>0.02</v>
      </c>
      <c r="G41" s="37">
        <v>0.04</v>
      </c>
      <c r="H41" s="37">
        <v>0.04</v>
      </c>
      <c r="I41" s="37">
        <v>0.04</v>
      </c>
      <c r="J41" s="38">
        <v>0.02</v>
      </c>
      <c r="K41" s="22"/>
      <c r="L41" s="22"/>
      <c r="M41" s="22"/>
      <c r="N41" s="22"/>
      <c r="O41" s="22"/>
      <c r="P41" s="22"/>
    </row>
    <row r="42" spans="1:16" ht="39" customHeight="1" x14ac:dyDescent="0.15">
      <c r="A42" s="22"/>
      <c r="B42" s="39"/>
      <c r="C42" s="1200" t="s">
        <v>565</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566</v>
      </c>
      <c r="D43" s="1204"/>
      <c r="E43" s="1205"/>
      <c r="F43" s="41">
        <v>1.59</v>
      </c>
      <c r="G43" s="42">
        <v>1.56</v>
      </c>
      <c r="H43" s="42">
        <v>1.56</v>
      </c>
      <c r="I43" s="42">
        <v>0.08</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mHINKCQkmvIqdaWls9OPlRO3/7vmRaHFxOjVQ595qwJJx/n8BTdXHUCHrjTJpdvJ0R2aZEp1lELptunVbgatw==" saltValue="rZWIGLQ/Rk7WSrnX++6u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0" zoomScale="60" zoomScaleNormal="60" zoomScaleSheetLayoutView="55" workbookViewId="0">
      <selection activeCell="U44" sqref="U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2267</v>
      </c>
      <c r="L45" s="60">
        <v>2208</v>
      </c>
      <c r="M45" s="60">
        <v>2247</v>
      </c>
      <c r="N45" s="60">
        <v>2103</v>
      </c>
      <c r="O45" s="61">
        <v>2133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504</v>
      </c>
      <c r="L46" s="64" t="s">
        <v>504</v>
      </c>
      <c r="M46" s="64" t="s">
        <v>504</v>
      </c>
      <c r="N46" s="64" t="s">
        <v>504</v>
      </c>
      <c r="O46" s="65" t="s">
        <v>504</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504</v>
      </c>
      <c r="L47" s="64" t="s">
        <v>504</v>
      </c>
      <c r="M47" s="64" t="s">
        <v>504</v>
      </c>
      <c r="N47" s="64" t="s">
        <v>504</v>
      </c>
      <c r="O47" s="65" t="s">
        <v>504</v>
      </c>
      <c r="P47" s="48"/>
      <c r="Q47" s="48"/>
      <c r="R47" s="48"/>
      <c r="S47" s="48"/>
      <c r="T47" s="48"/>
      <c r="U47" s="48"/>
    </row>
    <row r="48" spans="1:21" ht="30.75" customHeight="1" x14ac:dyDescent="0.15">
      <c r="A48" s="48"/>
      <c r="B48" s="1228"/>
      <c r="C48" s="1229"/>
      <c r="D48" s="62"/>
      <c r="E48" s="1210" t="s">
        <v>15</v>
      </c>
      <c r="F48" s="1210"/>
      <c r="G48" s="1210"/>
      <c r="H48" s="1210"/>
      <c r="I48" s="1210"/>
      <c r="J48" s="1211"/>
      <c r="K48" s="63">
        <v>480</v>
      </c>
      <c r="L48" s="64">
        <v>452</v>
      </c>
      <c r="M48" s="64">
        <v>333</v>
      </c>
      <c r="N48" s="64">
        <v>337</v>
      </c>
      <c r="O48" s="65">
        <v>250</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504</v>
      </c>
      <c r="L49" s="64" t="s">
        <v>504</v>
      </c>
      <c r="M49" s="64" t="s">
        <v>504</v>
      </c>
      <c r="N49" s="64" t="s">
        <v>504</v>
      </c>
      <c r="O49" s="65" t="s">
        <v>504</v>
      </c>
      <c r="P49" s="48"/>
      <c r="Q49" s="48"/>
      <c r="R49" s="48"/>
      <c r="S49" s="48"/>
      <c r="T49" s="48"/>
      <c r="U49" s="48"/>
    </row>
    <row r="50" spans="1:21" ht="30.75" customHeight="1" x14ac:dyDescent="0.15">
      <c r="A50" s="48"/>
      <c r="B50" s="1228"/>
      <c r="C50" s="1229"/>
      <c r="D50" s="62"/>
      <c r="E50" s="1210" t="s">
        <v>17</v>
      </c>
      <c r="F50" s="1210"/>
      <c r="G50" s="1210"/>
      <c r="H50" s="1210"/>
      <c r="I50" s="1210"/>
      <c r="J50" s="1211"/>
      <c r="K50" s="63">
        <v>37</v>
      </c>
      <c r="L50" s="64">
        <v>32</v>
      </c>
      <c r="M50" s="64">
        <v>25</v>
      </c>
      <c r="N50" s="64">
        <v>17</v>
      </c>
      <c r="O50" s="65">
        <v>7</v>
      </c>
      <c r="P50" s="48"/>
      <c r="Q50" s="48"/>
      <c r="R50" s="48"/>
      <c r="S50" s="48"/>
      <c r="T50" s="48"/>
      <c r="U50" s="48"/>
    </row>
    <row r="51" spans="1:21" ht="30.75" customHeight="1" x14ac:dyDescent="0.15">
      <c r="A51" s="48"/>
      <c r="B51" s="1230"/>
      <c r="C51" s="1231"/>
      <c r="D51" s="66"/>
      <c r="E51" s="1210" t="s">
        <v>18</v>
      </c>
      <c r="F51" s="1210"/>
      <c r="G51" s="1210"/>
      <c r="H51" s="1210"/>
      <c r="I51" s="1210"/>
      <c r="J51" s="1211"/>
      <c r="K51" s="63">
        <v>2</v>
      </c>
      <c r="L51" s="64">
        <v>2</v>
      </c>
      <c r="M51" s="64">
        <v>1</v>
      </c>
      <c r="N51" s="64">
        <v>1</v>
      </c>
      <c r="O51" s="65">
        <v>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1988</v>
      </c>
      <c r="L52" s="64">
        <v>1854</v>
      </c>
      <c r="M52" s="64">
        <v>2013</v>
      </c>
      <c r="N52" s="64">
        <v>1814</v>
      </c>
      <c r="O52" s="65">
        <v>1770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798</v>
      </c>
      <c r="L53" s="69">
        <v>840</v>
      </c>
      <c r="M53" s="69">
        <v>593</v>
      </c>
      <c r="N53" s="69">
        <v>644</v>
      </c>
      <c r="O53" s="70">
        <v>621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590</v>
      </c>
      <c r="L57" s="83" t="s">
        <v>504</v>
      </c>
      <c r="M57" s="83" t="s">
        <v>504</v>
      </c>
      <c r="N57" s="83" t="s">
        <v>504</v>
      </c>
      <c r="O57" s="84" t="s">
        <v>504</v>
      </c>
    </row>
    <row r="58" spans="1:21" ht="31.5" customHeight="1" thickBot="1" x14ac:dyDescent="0.2">
      <c r="B58" s="1218"/>
      <c r="C58" s="1219"/>
      <c r="D58" s="1223" t="s">
        <v>27</v>
      </c>
      <c r="E58" s="1224"/>
      <c r="F58" s="1224"/>
      <c r="G58" s="1224"/>
      <c r="H58" s="1224"/>
      <c r="I58" s="1224"/>
      <c r="J58" s="1225"/>
      <c r="K58" s="85" t="s">
        <v>590</v>
      </c>
      <c r="L58" s="86" t="s">
        <v>504</v>
      </c>
      <c r="M58" s="86" t="s">
        <v>504</v>
      </c>
      <c r="N58" s="86" t="s">
        <v>504</v>
      </c>
      <c r="O58" s="87" t="s">
        <v>504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EAbmfHNGsCZmi05AhoJVpqWI9vlC+DDVsrbpJOx1c0Z+jzkz17ym27GAOZYTv33bkQjWy7clMsAE2tRNAlCg==" saltValue="Wtx/wUhu5uvDSJ5LIjrT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2"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46" t="s">
        <v>30</v>
      </c>
      <c r="C41" s="1247"/>
      <c r="D41" s="101"/>
      <c r="E41" s="1248" t="s">
        <v>31</v>
      </c>
      <c r="F41" s="1248"/>
      <c r="G41" s="1248"/>
      <c r="H41" s="1249"/>
      <c r="I41" s="102">
        <v>21143</v>
      </c>
      <c r="J41" s="103">
        <v>20638</v>
      </c>
      <c r="K41" s="103">
        <v>19763</v>
      </c>
      <c r="L41" s="103">
        <v>19160</v>
      </c>
      <c r="M41" s="104">
        <v>18208</v>
      </c>
    </row>
    <row r="42" spans="2:13" ht="27.75" customHeight="1" x14ac:dyDescent="0.15">
      <c r="B42" s="1236"/>
      <c r="C42" s="1237"/>
      <c r="D42" s="105"/>
      <c r="E42" s="1240" t="s">
        <v>32</v>
      </c>
      <c r="F42" s="1240"/>
      <c r="G42" s="1240"/>
      <c r="H42" s="1241"/>
      <c r="I42" s="106">
        <v>191</v>
      </c>
      <c r="J42" s="107">
        <v>159</v>
      </c>
      <c r="K42" s="107">
        <v>135</v>
      </c>
      <c r="L42" s="107">
        <v>118</v>
      </c>
      <c r="M42" s="108">
        <v>111</v>
      </c>
    </row>
    <row r="43" spans="2:13" ht="27.75" customHeight="1" x14ac:dyDescent="0.15">
      <c r="B43" s="1236"/>
      <c r="C43" s="1237"/>
      <c r="D43" s="105"/>
      <c r="E43" s="1240" t="s">
        <v>33</v>
      </c>
      <c r="F43" s="1240"/>
      <c r="G43" s="1240"/>
      <c r="H43" s="1241"/>
      <c r="I43" s="106">
        <v>4980</v>
      </c>
      <c r="J43" s="107">
        <v>4638</v>
      </c>
      <c r="K43" s="107">
        <v>4041</v>
      </c>
      <c r="L43" s="107">
        <v>3811</v>
      </c>
      <c r="M43" s="108">
        <v>3451</v>
      </c>
    </row>
    <row r="44" spans="2:13" ht="27.75" customHeight="1" x14ac:dyDescent="0.15">
      <c r="B44" s="1236"/>
      <c r="C44" s="1237"/>
      <c r="D44" s="105"/>
      <c r="E44" s="1240" t="s">
        <v>34</v>
      </c>
      <c r="F44" s="1240"/>
      <c r="G44" s="1240"/>
      <c r="H44" s="1241"/>
      <c r="I44" s="106" t="s">
        <v>504</v>
      </c>
      <c r="J44" s="107" t="s">
        <v>504</v>
      </c>
      <c r="K44" s="107" t="s">
        <v>504</v>
      </c>
      <c r="L44" s="107" t="s">
        <v>504</v>
      </c>
      <c r="M44" s="108" t="s">
        <v>504</v>
      </c>
    </row>
    <row r="45" spans="2:13" ht="27.75" customHeight="1" x14ac:dyDescent="0.15">
      <c r="B45" s="1236"/>
      <c r="C45" s="1237"/>
      <c r="D45" s="105"/>
      <c r="E45" s="1240" t="s">
        <v>35</v>
      </c>
      <c r="F45" s="1240"/>
      <c r="G45" s="1240"/>
      <c r="H45" s="1241"/>
      <c r="I45" s="106">
        <v>3746</v>
      </c>
      <c r="J45" s="107">
        <v>3675</v>
      </c>
      <c r="K45" s="107">
        <v>3832</v>
      </c>
      <c r="L45" s="107">
        <v>3819</v>
      </c>
      <c r="M45" s="108">
        <v>3346</v>
      </c>
    </row>
    <row r="46" spans="2:13" ht="27.75" customHeight="1" x14ac:dyDescent="0.15">
      <c r="B46" s="1236"/>
      <c r="C46" s="1237"/>
      <c r="D46" s="109"/>
      <c r="E46" s="1240" t="s">
        <v>36</v>
      </c>
      <c r="F46" s="1240"/>
      <c r="G46" s="1240"/>
      <c r="H46" s="1241"/>
      <c r="I46" s="106" t="s">
        <v>504</v>
      </c>
      <c r="J46" s="107" t="s">
        <v>504</v>
      </c>
      <c r="K46" s="107" t="s">
        <v>504</v>
      </c>
      <c r="L46" s="107" t="s">
        <v>504</v>
      </c>
      <c r="M46" s="108" t="s">
        <v>504</v>
      </c>
    </row>
    <row r="47" spans="2:13" ht="27.75" customHeight="1" x14ac:dyDescent="0.15">
      <c r="B47" s="1236"/>
      <c r="C47" s="1237"/>
      <c r="D47" s="110"/>
      <c r="E47" s="1250" t="s">
        <v>37</v>
      </c>
      <c r="F47" s="1251"/>
      <c r="G47" s="1251"/>
      <c r="H47" s="1252"/>
      <c r="I47" s="106" t="s">
        <v>504</v>
      </c>
      <c r="J47" s="107" t="s">
        <v>504</v>
      </c>
      <c r="K47" s="107" t="s">
        <v>504</v>
      </c>
      <c r="L47" s="107" t="s">
        <v>504</v>
      </c>
      <c r="M47" s="108" t="s">
        <v>504</v>
      </c>
    </row>
    <row r="48" spans="2:13" ht="27.75" customHeight="1" x14ac:dyDescent="0.15">
      <c r="B48" s="1236"/>
      <c r="C48" s="1237"/>
      <c r="D48" s="105"/>
      <c r="E48" s="1240" t="s">
        <v>38</v>
      </c>
      <c r="F48" s="1240"/>
      <c r="G48" s="1240"/>
      <c r="H48" s="1241"/>
      <c r="I48" s="106" t="s">
        <v>504</v>
      </c>
      <c r="J48" s="107" t="s">
        <v>504</v>
      </c>
      <c r="K48" s="107" t="s">
        <v>504</v>
      </c>
      <c r="L48" s="107" t="s">
        <v>504</v>
      </c>
      <c r="M48" s="108" t="s">
        <v>504</v>
      </c>
    </row>
    <row r="49" spans="2:13" ht="27.75" customHeight="1" x14ac:dyDescent="0.15">
      <c r="B49" s="1238"/>
      <c r="C49" s="1239"/>
      <c r="D49" s="105"/>
      <c r="E49" s="1240" t="s">
        <v>39</v>
      </c>
      <c r="F49" s="1240"/>
      <c r="G49" s="1240"/>
      <c r="H49" s="1241"/>
      <c r="I49" s="106" t="s">
        <v>504</v>
      </c>
      <c r="J49" s="107" t="s">
        <v>504</v>
      </c>
      <c r="K49" s="107" t="s">
        <v>504</v>
      </c>
      <c r="L49" s="107" t="s">
        <v>504</v>
      </c>
      <c r="M49" s="108" t="s">
        <v>504</v>
      </c>
    </row>
    <row r="50" spans="2:13" ht="27.75" customHeight="1" x14ac:dyDescent="0.15">
      <c r="B50" s="1234" t="s">
        <v>40</v>
      </c>
      <c r="C50" s="1235"/>
      <c r="D50" s="111"/>
      <c r="E50" s="1240" t="s">
        <v>41</v>
      </c>
      <c r="F50" s="1240"/>
      <c r="G50" s="1240"/>
      <c r="H50" s="1241"/>
      <c r="I50" s="106">
        <v>2750</v>
      </c>
      <c r="J50" s="107">
        <v>3179</v>
      </c>
      <c r="K50" s="107">
        <v>4085</v>
      </c>
      <c r="L50" s="107">
        <v>5106</v>
      </c>
      <c r="M50" s="108">
        <v>6600</v>
      </c>
    </row>
    <row r="51" spans="2:13" ht="27.75" customHeight="1" x14ac:dyDescent="0.15">
      <c r="B51" s="1236"/>
      <c r="C51" s="1237"/>
      <c r="D51" s="105"/>
      <c r="E51" s="1240" t="s">
        <v>42</v>
      </c>
      <c r="F51" s="1240"/>
      <c r="G51" s="1240"/>
      <c r="H51" s="1241"/>
      <c r="I51" s="106">
        <v>4260</v>
      </c>
      <c r="J51" s="107">
        <v>4122</v>
      </c>
      <c r="K51" s="107">
        <v>3899</v>
      </c>
      <c r="L51" s="107">
        <v>3322</v>
      </c>
      <c r="M51" s="108">
        <v>3176</v>
      </c>
    </row>
    <row r="52" spans="2:13" ht="27.75" customHeight="1" x14ac:dyDescent="0.15">
      <c r="B52" s="1238"/>
      <c r="C52" s="1239"/>
      <c r="D52" s="105"/>
      <c r="E52" s="1240" t="s">
        <v>43</v>
      </c>
      <c r="F52" s="1240"/>
      <c r="G52" s="1240"/>
      <c r="H52" s="1241"/>
      <c r="I52" s="106">
        <v>15532</v>
      </c>
      <c r="J52" s="107">
        <v>15160</v>
      </c>
      <c r="K52" s="107">
        <v>14513</v>
      </c>
      <c r="L52" s="107">
        <v>14253</v>
      </c>
      <c r="M52" s="108">
        <v>13587</v>
      </c>
    </row>
    <row r="53" spans="2:13" ht="27.75" customHeight="1" thickBot="1" x14ac:dyDescent="0.2">
      <c r="B53" s="1242" t="s">
        <v>44</v>
      </c>
      <c r="C53" s="1243"/>
      <c r="D53" s="112"/>
      <c r="E53" s="1244" t="s">
        <v>45</v>
      </c>
      <c r="F53" s="1244"/>
      <c r="G53" s="1244"/>
      <c r="H53" s="1245"/>
      <c r="I53" s="113">
        <v>7518</v>
      </c>
      <c r="J53" s="114">
        <v>6650</v>
      </c>
      <c r="K53" s="114">
        <v>5273</v>
      </c>
      <c r="L53" s="114">
        <v>4227</v>
      </c>
      <c r="M53" s="115">
        <v>1752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HPEbgfqppY1LKYuNSb1yJCaz56PNqG+T4PKiHBf9nEdAg4eWrpasGtv0zuSCaadnINDuJAXeFKvLTkysKkNnA==" saltValue="QDZJugHlN0OSaBZZ4Ynk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48</v>
      </c>
      <c r="D55" s="1261"/>
      <c r="E55" s="1262"/>
      <c r="F55" s="127">
        <v>882</v>
      </c>
      <c r="G55" s="127">
        <v>832</v>
      </c>
      <c r="H55" s="128">
        <v>782</v>
      </c>
    </row>
    <row r="56" spans="2:8" ht="52.5" customHeight="1" x14ac:dyDescent="0.15">
      <c r="B56" s="129"/>
      <c r="C56" s="1263" t="s">
        <v>49</v>
      </c>
      <c r="D56" s="1263"/>
      <c r="E56" s="1264"/>
      <c r="F56" s="130">
        <v>453</v>
      </c>
      <c r="G56" s="130">
        <v>374</v>
      </c>
      <c r="H56" s="131">
        <v>374</v>
      </c>
    </row>
    <row r="57" spans="2:8" ht="53.25" customHeight="1" x14ac:dyDescent="0.15">
      <c r="B57" s="129"/>
      <c r="C57" s="1265" t="s">
        <v>50</v>
      </c>
      <c r="D57" s="1265"/>
      <c r="E57" s="1266"/>
      <c r="F57" s="132">
        <v>2441</v>
      </c>
      <c r="G57" s="132">
        <v>3487</v>
      </c>
      <c r="H57" s="133">
        <v>4906</v>
      </c>
    </row>
    <row r="58" spans="2:8" ht="45.75" customHeight="1" x14ac:dyDescent="0.15">
      <c r="B58" s="134"/>
      <c r="C58" s="1253" t="s">
        <v>582</v>
      </c>
      <c r="D58" s="1254"/>
      <c r="E58" s="1255"/>
      <c r="F58" s="135">
        <v>1418</v>
      </c>
      <c r="G58" s="135">
        <v>706</v>
      </c>
      <c r="H58" s="136">
        <v>803</v>
      </c>
    </row>
    <row r="59" spans="2:8" ht="45.75" customHeight="1" x14ac:dyDescent="0.15">
      <c r="B59" s="134"/>
      <c r="C59" s="1253" t="s">
        <v>583</v>
      </c>
      <c r="D59" s="1254"/>
      <c r="E59" s="1255"/>
      <c r="F59" s="135" t="s">
        <v>587</v>
      </c>
      <c r="G59" s="135">
        <v>200</v>
      </c>
      <c r="H59" s="136">
        <v>591</v>
      </c>
    </row>
    <row r="60" spans="2:8" ht="45.75" customHeight="1" x14ac:dyDescent="0.15">
      <c r="B60" s="134"/>
      <c r="C60" s="1253" t="s">
        <v>584</v>
      </c>
      <c r="D60" s="1254"/>
      <c r="E60" s="1255"/>
      <c r="F60" s="135" t="s">
        <v>588</v>
      </c>
      <c r="G60" s="135">
        <v>100</v>
      </c>
      <c r="H60" s="136">
        <v>519</v>
      </c>
    </row>
    <row r="61" spans="2:8" ht="45.75" customHeight="1" x14ac:dyDescent="0.15">
      <c r="B61" s="134"/>
      <c r="C61" s="1253" t="s">
        <v>585</v>
      </c>
      <c r="D61" s="1254"/>
      <c r="E61" s="1255"/>
      <c r="F61" s="135" t="s">
        <v>589</v>
      </c>
      <c r="G61" s="135">
        <v>300</v>
      </c>
      <c r="H61" s="136">
        <v>496</v>
      </c>
    </row>
    <row r="62" spans="2:8" ht="45.75" customHeight="1" thickBot="1" x14ac:dyDescent="0.2">
      <c r="B62" s="137"/>
      <c r="C62" s="1256" t="s">
        <v>586</v>
      </c>
      <c r="D62" s="1257"/>
      <c r="E62" s="1258"/>
      <c r="F62" s="138">
        <v>384</v>
      </c>
      <c r="G62" s="138">
        <v>348</v>
      </c>
      <c r="H62" s="139">
        <v>408</v>
      </c>
    </row>
    <row r="63" spans="2:8" ht="52.5" customHeight="1" thickBot="1" x14ac:dyDescent="0.2">
      <c r="B63" s="140"/>
      <c r="C63" s="1259" t="s">
        <v>51</v>
      </c>
      <c r="D63" s="1259"/>
      <c r="E63" s="1260"/>
      <c r="F63" s="141">
        <v>3777</v>
      </c>
      <c r="G63" s="141">
        <v>4693</v>
      </c>
      <c r="H63" s="142">
        <v>6062</v>
      </c>
    </row>
    <row r="64" spans="2:8" ht="15" customHeight="1" x14ac:dyDescent="0.15"/>
    <row r="65" ht="0" hidden="1" customHeight="1" x14ac:dyDescent="0.15"/>
    <row r="66" ht="0" hidden="1" customHeight="1" x14ac:dyDescent="0.15"/>
  </sheetData>
  <sheetProtection algorithmName="SHA-512" hashValue="RbJDOe1sFcxFbi95tuwtz1HDCQWuMFHKRUD6+00B/nEJzcZMJipEzogsLb/4V2qZ/UPkCioUj0rfRrTGJ5+l1g==" saltValue="mun4LCUMnOV3FbpJG3FF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596</v>
      </c>
      <c r="AO51" s="1305"/>
      <c r="AP51" s="1305"/>
      <c r="AQ51" s="1305"/>
      <c r="AR51" s="1305"/>
      <c r="AS51" s="1305"/>
      <c r="AT51" s="1305"/>
      <c r="AU51" s="1305"/>
      <c r="AV51" s="1305"/>
      <c r="AW51" s="1305"/>
      <c r="AX51" s="1305"/>
      <c r="AY51" s="1305"/>
      <c r="AZ51" s="1305"/>
      <c r="BA51" s="1305"/>
      <c r="BB51" s="1305" t="s">
        <v>597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83.4</v>
      </c>
      <c r="BY51" s="1307"/>
      <c r="BZ51" s="1307"/>
      <c r="CA51" s="1307"/>
      <c r="CB51" s="1307"/>
      <c r="CC51" s="1307"/>
      <c r="CD51" s="1307"/>
      <c r="CE51" s="1307"/>
      <c r="CF51" s="1307">
        <v>66.599999999999994</v>
      </c>
      <c r="CG51" s="1307"/>
      <c r="CH51" s="1307"/>
      <c r="CI51" s="1307"/>
      <c r="CJ51" s="1307"/>
      <c r="CK51" s="1307"/>
      <c r="CL51" s="1307"/>
      <c r="CM51" s="1307"/>
      <c r="CN51" s="1307">
        <v>54.2</v>
      </c>
      <c r="CO51" s="1307"/>
      <c r="CP51" s="1307"/>
      <c r="CQ51" s="1307"/>
      <c r="CR51" s="1307"/>
      <c r="CS51" s="1307"/>
      <c r="CT51" s="1307"/>
      <c r="CU51" s="1307"/>
      <c r="CV51" s="1307">
        <v>22.8</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67.2</v>
      </c>
      <c r="BY53" s="1307"/>
      <c r="BZ53" s="1307"/>
      <c r="CA53" s="1307"/>
      <c r="CB53" s="1307"/>
      <c r="CC53" s="1307"/>
      <c r="CD53" s="1307"/>
      <c r="CE53" s="1307"/>
      <c r="CF53" s="1307">
        <v>68.5</v>
      </c>
      <c r="CG53" s="1307"/>
      <c r="CH53" s="1307"/>
      <c r="CI53" s="1307"/>
      <c r="CJ53" s="1307"/>
      <c r="CK53" s="1307"/>
      <c r="CL53" s="1307"/>
      <c r="CM53" s="1307"/>
      <c r="CN53" s="1307">
        <v>68.7</v>
      </c>
      <c r="CO53" s="1307"/>
      <c r="CP53" s="1307"/>
      <c r="CQ53" s="1307"/>
      <c r="CR53" s="1307"/>
      <c r="CS53" s="1307"/>
      <c r="CT53" s="1307"/>
      <c r="CU53" s="1307"/>
      <c r="CV53" s="1307">
        <v>69.8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599</v>
      </c>
      <c r="AO55" s="1301"/>
      <c r="AP55" s="1301"/>
      <c r="AQ55" s="1301"/>
      <c r="AR55" s="1301"/>
      <c r="AS55" s="1301"/>
      <c r="AT55" s="1301"/>
      <c r="AU55" s="1301"/>
      <c r="AV55" s="1301"/>
      <c r="AW55" s="1301"/>
      <c r="AX55" s="1301"/>
      <c r="AY55" s="1301"/>
      <c r="AZ55" s="1301"/>
      <c r="BA55" s="1301"/>
      <c r="BB55" s="1305" t="s">
        <v>597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600</v>
      </c>
    </row>
    <row r="64" spans="1:109" x14ac:dyDescent="0.15">
      <c r="B64" s="1276"/>
      <c r="G64" s="1283"/>
      <c r="I64" s="1317"/>
      <c r="J64" s="1317"/>
      <c r="K64" s="1317"/>
      <c r="L64" s="1317"/>
      <c r="M64" s="1317"/>
      <c r="N64" s="1318"/>
      <c r="AM64" s="1283"/>
      <c r="AN64" s="1283" t="s">
        <v>593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596</v>
      </c>
      <c r="AO73" s="1305"/>
      <c r="AP73" s="1305"/>
      <c r="AQ73" s="1305"/>
      <c r="AR73" s="1305"/>
      <c r="AS73" s="1305"/>
      <c r="AT73" s="1305"/>
      <c r="AU73" s="1305"/>
      <c r="AV73" s="1305"/>
      <c r="AW73" s="1305"/>
      <c r="AX73" s="1305"/>
      <c r="AY73" s="1305"/>
      <c r="AZ73" s="1305"/>
      <c r="BA73" s="1305"/>
      <c r="BB73" s="1305" t="s">
        <v>597</v>
      </c>
      <c r="BC73" s="1305"/>
      <c r="BD73" s="1305"/>
      <c r="BE73" s="1305"/>
      <c r="BF73" s="1305"/>
      <c r="BG73" s="1305"/>
      <c r="BH73" s="1305"/>
      <c r="BI73" s="1305"/>
      <c r="BJ73" s="1305"/>
      <c r="BK73" s="1305"/>
      <c r="BL73" s="1305"/>
      <c r="BM73" s="1305"/>
      <c r="BN73" s="1305"/>
      <c r="BO73" s="1305"/>
      <c r="BP73" s="1307">
        <v>96.7</v>
      </c>
      <c r="BQ73" s="1307"/>
      <c r="BR73" s="1307"/>
      <c r="BS73" s="1307"/>
      <c r="BT73" s="1307"/>
      <c r="BU73" s="1307"/>
      <c r="BV73" s="1307"/>
      <c r="BW73" s="1307"/>
      <c r="BX73" s="1307">
        <v>83.4</v>
      </c>
      <c r="BY73" s="1307"/>
      <c r="BZ73" s="1307"/>
      <c r="CA73" s="1307"/>
      <c r="CB73" s="1307"/>
      <c r="CC73" s="1307"/>
      <c r="CD73" s="1307"/>
      <c r="CE73" s="1307"/>
      <c r="CF73" s="1307">
        <v>66.599999999999994</v>
      </c>
      <c r="CG73" s="1307"/>
      <c r="CH73" s="1307"/>
      <c r="CI73" s="1307"/>
      <c r="CJ73" s="1307"/>
      <c r="CK73" s="1307"/>
      <c r="CL73" s="1307"/>
      <c r="CM73" s="1307"/>
      <c r="CN73" s="1307">
        <v>54.2</v>
      </c>
      <c r="CO73" s="1307"/>
      <c r="CP73" s="1307"/>
      <c r="CQ73" s="1307"/>
      <c r="CR73" s="1307"/>
      <c r="CS73" s="1307"/>
      <c r="CT73" s="1307"/>
      <c r="CU73" s="1307"/>
      <c r="CV73" s="1307">
        <v>22.8</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8.6</v>
      </c>
      <c r="BQ75" s="1307"/>
      <c r="BR75" s="1307"/>
      <c r="BS75" s="1307"/>
      <c r="BT75" s="1307"/>
      <c r="BU75" s="1307"/>
      <c r="BV75" s="1307"/>
      <c r="BW75" s="1307"/>
      <c r="BX75" s="1307">
        <v>8.9</v>
      </c>
      <c r="BY75" s="1307"/>
      <c r="BZ75" s="1307"/>
      <c r="CA75" s="1307"/>
      <c r="CB75" s="1307"/>
      <c r="CC75" s="1307"/>
      <c r="CD75" s="1307"/>
      <c r="CE75" s="1307"/>
      <c r="CF75" s="1307">
        <v>9.4</v>
      </c>
      <c r="CG75" s="1307"/>
      <c r="CH75" s="1307"/>
      <c r="CI75" s="1307"/>
      <c r="CJ75" s="1307"/>
      <c r="CK75" s="1307"/>
      <c r="CL75" s="1307"/>
      <c r="CM75" s="1307"/>
      <c r="CN75" s="1307">
        <v>8.6999999999999993</v>
      </c>
      <c r="CO75" s="1307"/>
      <c r="CP75" s="1307"/>
      <c r="CQ75" s="1307"/>
      <c r="CR75" s="1307"/>
      <c r="CS75" s="1307"/>
      <c r="CT75" s="1307"/>
      <c r="CU75" s="1307"/>
      <c r="CV75" s="1307">
        <v>7.9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599</v>
      </c>
      <c r="AO77" s="1301"/>
      <c r="AP77" s="1301"/>
      <c r="AQ77" s="1301"/>
      <c r="AR77" s="1301"/>
      <c r="AS77" s="1301"/>
      <c r="AT77" s="1301"/>
      <c r="AU77" s="1301"/>
      <c r="AV77" s="1301"/>
      <c r="AW77" s="1301"/>
      <c r="AX77" s="1301"/>
      <c r="AY77" s="1301"/>
      <c r="AZ77" s="1301"/>
      <c r="BA77" s="1301"/>
      <c r="BB77" s="1305" t="s">
        <v>597</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602</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TYMuVeChfiZQUqe8nrjXGf/9XEtD/12T0xnOltKs9aRGQK6KSVKLfeOJUnDZjR7MeajpmispSHUDxMU71TuzA==" saltValue="hS4BbL7HhJTSf1DtZByD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sw5LjKGtF3eRUwWqYgKvRv5AyxdQ4zF5tgjlXybpya4dZpkk0nMsYTebDD3rNj15r68WjaLKfLgqWcafFc4A==" saltValue="sj4a2ONfJhoiEUVQSiPC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3FWhKP+oaioXjrXxYWfTtyAAW7Sc7BjHCMoDlUD5FgN2Kg9GvnGwKTloEEXHu++Xmx524jXOT+GnGwrfU5tSg==" saltValue="isC7qmlLdJl7NuSlehsnZ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97888</v>
      </c>
      <c r="E3" s="161"/>
      <c r="F3" s="162">
        <v>106614</v>
      </c>
      <c r="G3" s="163"/>
      <c r="H3" s="164"/>
    </row>
    <row r="4" spans="1:8" x14ac:dyDescent="0.15">
      <c r="A4" s="165"/>
      <c r="B4" s="166"/>
      <c r="C4" s="167"/>
      <c r="D4" s="168">
        <v>54203</v>
      </c>
      <c r="E4" s="169"/>
      <c r="F4" s="170">
        <v>45545</v>
      </c>
      <c r="G4" s="171"/>
      <c r="H4" s="172"/>
    </row>
    <row r="5" spans="1:8" x14ac:dyDescent="0.15">
      <c r="A5" s="153" t="s">
        <v>539</v>
      </c>
      <c r="B5" s="158"/>
      <c r="C5" s="159"/>
      <c r="D5" s="160">
        <v>72446</v>
      </c>
      <c r="E5" s="161"/>
      <c r="F5" s="162">
        <v>85459</v>
      </c>
      <c r="G5" s="163"/>
      <c r="H5" s="164"/>
    </row>
    <row r="6" spans="1:8" x14ac:dyDescent="0.15">
      <c r="A6" s="165"/>
      <c r="B6" s="166"/>
      <c r="C6" s="167"/>
      <c r="D6" s="168">
        <v>26165</v>
      </c>
      <c r="E6" s="169"/>
      <c r="F6" s="170">
        <v>44378</v>
      </c>
      <c r="G6" s="171"/>
      <c r="H6" s="172"/>
    </row>
    <row r="7" spans="1:8" x14ac:dyDescent="0.15">
      <c r="A7" s="153" t="s">
        <v>540</v>
      </c>
      <c r="B7" s="158"/>
      <c r="C7" s="159"/>
      <c r="D7" s="160">
        <v>85381</v>
      </c>
      <c r="E7" s="161"/>
      <c r="F7" s="162">
        <v>83280</v>
      </c>
      <c r="G7" s="163"/>
      <c r="H7" s="164"/>
    </row>
    <row r="8" spans="1:8" x14ac:dyDescent="0.15">
      <c r="A8" s="165"/>
      <c r="B8" s="166"/>
      <c r="C8" s="167"/>
      <c r="D8" s="168">
        <v>26924</v>
      </c>
      <c r="E8" s="169"/>
      <c r="F8" s="170">
        <v>43123</v>
      </c>
      <c r="G8" s="171"/>
      <c r="H8" s="172"/>
    </row>
    <row r="9" spans="1:8" x14ac:dyDescent="0.15">
      <c r="A9" s="153" t="s">
        <v>541</v>
      </c>
      <c r="B9" s="158"/>
      <c r="C9" s="159"/>
      <c r="D9" s="160">
        <v>99863</v>
      </c>
      <c r="E9" s="161"/>
      <c r="F9" s="162">
        <v>88968</v>
      </c>
      <c r="G9" s="163"/>
      <c r="H9" s="164"/>
    </row>
    <row r="10" spans="1:8" x14ac:dyDescent="0.15">
      <c r="A10" s="165"/>
      <c r="B10" s="166"/>
      <c r="C10" s="167"/>
      <c r="D10" s="168">
        <v>48613</v>
      </c>
      <c r="E10" s="169"/>
      <c r="F10" s="170">
        <v>45482</v>
      </c>
      <c r="G10" s="171"/>
      <c r="H10" s="172"/>
    </row>
    <row r="11" spans="1:8" x14ac:dyDescent="0.15">
      <c r="A11" s="153" t="s">
        <v>542</v>
      </c>
      <c r="B11" s="158"/>
      <c r="C11" s="159"/>
      <c r="D11" s="160">
        <v>71887</v>
      </c>
      <c r="E11" s="161"/>
      <c r="F11" s="162">
        <v>85173</v>
      </c>
      <c r="G11" s="163"/>
      <c r="H11" s="164"/>
    </row>
    <row r="12" spans="1:8" x14ac:dyDescent="0.15">
      <c r="A12" s="165"/>
      <c r="B12" s="166"/>
      <c r="C12" s="173"/>
      <c r="D12" s="168">
        <v>38387</v>
      </c>
      <c r="E12" s="169"/>
      <c r="F12" s="170">
        <v>43913</v>
      </c>
      <c r="G12" s="171"/>
      <c r="H12" s="172"/>
    </row>
    <row r="13" spans="1:8" x14ac:dyDescent="0.15">
      <c r="A13" s="153"/>
      <c r="B13" s="158"/>
      <c r="C13" s="174"/>
      <c r="D13" s="175">
        <v>85493</v>
      </c>
      <c r="E13" s="176"/>
      <c r="F13" s="177">
        <v>89899</v>
      </c>
      <c r="G13" s="178"/>
      <c r="H13" s="164"/>
    </row>
    <row r="14" spans="1:8" x14ac:dyDescent="0.15">
      <c r="A14" s="165"/>
      <c r="B14" s="166"/>
      <c r="C14" s="167"/>
      <c r="D14" s="168">
        <v>38858</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0.36</v>
      </c>
      <c r="C19" s="179">
        <f>ROUND(VALUE(SUBSTITUTE(実質収支比率等に係る経年分析!G$48,"▲","-")),2)</f>
        <v>0.89</v>
      </c>
      <c r="D19" s="179">
        <f>ROUND(VALUE(SUBSTITUTE(実質収支比率等に係る経年分析!H$48,"▲","-")),2)</f>
        <v>0.63</v>
      </c>
      <c r="E19" s="179">
        <f>ROUND(VALUE(SUBSTITUTE(実質収支比率等に係る経年分析!I$48,"▲","-")),2)</f>
        <v>0.93</v>
      </c>
      <c r="F19" s="179">
        <f>ROUND(VALUE(SUBSTITUTE(実質収支比率等に係る経年分析!J$48,"▲","-")),2)</f>
        <v>0.74</v>
      </c>
    </row>
    <row r="20" spans="1:11" x14ac:dyDescent="0.15">
      <c r="A20" s="179" t="s">
        <v>55</v>
      </c>
      <c r="B20" s="179">
        <f>ROUND(VALUE(SUBSTITUTE(実質収支比率等に係る経年分析!F$47,"▲","-")),2)</f>
        <v>11.33</v>
      </c>
      <c r="C20" s="179">
        <f>ROUND(VALUE(SUBSTITUTE(実質収支比率等に係る経年分析!G$47,"▲","-")),2)</f>
        <v>11.38</v>
      </c>
      <c r="D20" s="179">
        <f>ROUND(VALUE(SUBSTITUTE(実質収支比率等に係る経年分析!H$47,"▲","-")),2)</f>
        <v>9.2799999999999994</v>
      </c>
      <c r="E20" s="179">
        <f>ROUND(VALUE(SUBSTITUTE(実質収支比率等に係る経年分析!I$47,"▲","-")),2)</f>
        <v>8.98</v>
      </c>
      <c r="F20" s="179">
        <f>ROUND(VALUE(SUBSTITUTE(実質収支比率等に係る経年分析!J$47,"▲","-")),2)</f>
        <v>8.58</v>
      </c>
    </row>
    <row r="21" spans="1:11" x14ac:dyDescent="0.15">
      <c r="A21" s="179" t="s">
        <v>56</v>
      </c>
      <c r="B21" s="179">
        <f>IF(ISNUMBER(VALUE(SUBSTITUTE(実質収支比率等に係る経年分析!F$49,"▲","-"))),ROUND(VALUE(SUBSTITUTE(実質収支比率等に係る経年分析!F$49,"▲","-")),2),NA())</f>
        <v>-4.3600000000000003</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-2.36</v>
      </c>
      <c r="E21" s="179">
        <f>IF(ISNUMBER(VALUE(SUBSTITUTE(実質収支比率等に係る経年分析!I$49,"▲","-"))),ROUND(VALUE(SUBSTITUTE(実質収支比率等に係る経年分析!I$49,"▲","-")),2),NA())</f>
        <v>-0.26</v>
      </c>
      <c r="F21" s="179">
        <f>IF(ISNUMBER(VALUE(SUBSTITUTE(実質収支比率等に係る経年分析!J$49,"▲","-"))),ROUND(VALUE(SUBSTITUTE(実質収支比率等に係る経年分析!J$49,"▲","-")),2),NA())</f>
        <v>-0.75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1.59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1.56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1.56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市民交通傷害共済事業特別会計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農業用水事業特別会計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根室市水道事業会計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2.5299999999999998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1.81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1.0900000000000001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0.46</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f>IF(ROUND(VALUE(SUBSTITUTE(連結実質赤字比率に係る赤字・黒字の構成分析!H$38,"▲", "-")), 2) &lt; 0, ABS(ROUND(VALUE(SUBSTITUTE(連結実質赤字比率に係る赤字・黒字の構成分析!H$38,"▲", "-")), 2)), NA())</f>
        <v>1.28</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介護保険特別会計事業勘定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根室市下水道事業会計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v>
      </c>
    </row>
    <row r="36" spans="1:16" x14ac:dyDescent="0.15">
      <c r="A36" s="180" t="str">
        <f>IF(連結実質赤字比率に係る赤字・黒字の構成分析!C$34="",NA(),連結実質赤字比率に係る赤字・黒字の構成分析!C$34)</f>
        <v>根室市港湾整備事業会計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1988</v>
      </c>
      <c r="E42" s="181"/>
      <c r="F42" s="181"/>
      <c r="G42" s="181">
        <f>'実質公債費比率（分子）の構造'!L$52</f>
        <v>1854</v>
      </c>
      <c r="H42" s="181"/>
      <c r="I42" s="181"/>
      <c r="J42" s="181">
        <f>'実質公債費比率（分子）の構造'!M$52</f>
        <v>2013</v>
      </c>
      <c r="K42" s="181"/>
      <c r="L42" s="181"/>
      <c r="M42" s="181">
        <f>'実質公債費比率（分子）の構造'!N$52</f>
        <v>1814</v>
      </c>
      <c r="N42" s="181"/>
      <c r="O42" s="181"/>
      <c r="P42" s="181">
        <f>'実質公債費比率（分子）の構造'!O$52</f>
        <v>1770</v>
      </c>
    </row>
    <row r="43" spans="1:16" x14ac:dyDescent="0.15">
      <c r="A43" s="181" t="s">
        <v>64</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37</v>
      </c>
      <c r="C44" s="181"/>
      <c r="D44" s="181"/>
      <c r="E44" s="181">
        <f>'実質公債費比率（分子）の構造'!L$50</f>
        <v>32</v>
      </c>
      <c r="F44" s="181"/>
      <c r="G44" s="181"/>
      <c r="H44" s="181">
        <f>'実質公債費比率（分子）の構造'!M$50</f>
        <v>25</v>
      </c>
      <c r="I44" s="181"/>
      <c r="J44" s="181"/>
      <c r="K44" s="181">
        <f>'実質公債費比率（分子）の構造'!N$50</f>
        <v>17</v>
      </c>
      <c r="L44" s="181"/>
      <c r="M44" s="181"/>
      <c r="N44" s="181">
        <f>'実質公債費比率（分子）の構造'!O$50</f>
        <v>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480</v>
      </c>
      <c r="C46" s="181"/>
      <c r="D46" s="181"/>
      <c r="E46" s="181">
        <f>'実質公債費比率（分子）の構造'!L$48</f>
        <v>452</v>
      </c>
      <c r="F46" s="181"/>
      <c r="G46" s="181"/>
      <c r="H46" s="181">
        <f>'実質公債費比率（分子）の構造'!M$48</f>
        <v>333</v>
      </c>
      <c r="I46" s="181"/>
      <c r="J46" s="181"/>
      <c r="K46" s="181">
        <f>'実質公債費比率（分子）の構造'!N$48</f>
        <v>337</v>
      </c>
      <c r="L46" s="181"/>
      <c r="M46" s="181"/>
      <c r="N46" s="181">
        <f>'実質公債費比率（分子）の構造'!O$48</f>
        <v>250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2267</v>
      </c>
      <c r="C49" s="181"/>
      <c r="D49" s="181"/>
      <c r="E49" s="181">
        <f>'実質公債費比率（分子）の構造'!L$45</f>
        <v>2208</v>
      </c>
      <c r="F49" s="181"/>
      <c r="G49" s="181"/>
      <c r="H49" s="181">
        <f>'実質公債費比率（分子）の構造'!M$45</f>
        <v>2247</v>
      </c>
      <c r="I49" s="181"/>
      <c r="J49" s="181"/>
      <c r="K49" s="181">
        <f>'実質公債費比率（分子）の構造'!N$45</f>
        <v>2103</v>
      </c>
      <c r="L49" s="181"/>
      <c r="M49" s="181"/>
      <c r="N49" s="181">
        <f>'実質公債費比率（分子）の構造'!O$45</f>
        <v>2133</v>
      </c>
      <c r="O49" s="181"/>
      <c r="P49" s="181"/>
    </row>
    <row r="50" spans="1:16" x14ac:dyDescent="0.15">
      <c r="A50" s="181" t="s">
        <v>71</v>
      </c>
      <c r="B50" s="181" t="e">
        <f>NA()</f>
        <v>#N/A</v>
      </c>
      <c r="C50" s="181">
        <f>IF(ISNUMBER('実質公債費比率（分子）の構造'!K$53),'実質公債費比率（分子）の構造'!K$53,NA())</f>
        <v>798</v>
      </c>
      <c r="D50" s="181" t="e">
        <f>NA()</f>
        <v>#N/A</v>
      </c>
      <c r="E50" s="181" t="e">
        <f>NA()</f>
        <v>#N/A</v>
      </c>
      <c r="F50" s="181">
        <f>IF(ISNUMBER('実質公債費比率（分子）の構造'!L$53),'実質公債費比率（分子）の構造'!L$53,NA())</f>
        <v>840</v>
      </c>
      <c r="G50" s="181" t="e">
        <f>NA()</f>
        <v>#N/A</v>
      </c>
      <c r="H50" s="181" t="e">
        <f>NA()</f>
        <v>#N/A</v>
      </c>
      <c r="I50" s="181">
        <f>IF(ISNUMBER('実質公債費比率（分子）の構造'!M$53),'実質公債費比率（分子）の構造'!M$53,NA())</f>
        <v>593</v>
      </c>
      <c r="J50" s="181" t="e">
        <f>NA()</f>
        <v>#N/A</v>
      </c>
      <c r="K50" s="181" t="e">
        <f>NA()</f>
        <v>#N/A</v>
      </c>
      <c r="L50" s="181">
        <f>IF(ISNUMBER('実質公債費比率（分子）の構造'!N$53),'実質公債費比率（分子）の構造'!N$53,NA())</f>
        <v>644</v>
      </c>
      <c r="M50" s="181" t="e">
        <f>NA()</f>
        <v>#N/A</v>
      </c>
      <c r="N50" s="181" t="e">
        <f>NA()</f>
        <v>#N/A</v>
      </c>
      <c r="O50" s="181">
        <f>IF(ISNUMBER('実質公債費比率（分子）の構造'!O$53),'実質公債費比率（分子）の構造'!O$53,NA())</f>
        <v>621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15532</v>
      </c>
      <c r="E56" s="180"/>
      <c r="F56" s="180"/>
      <c r="G56" s="180">
        <f>'将来負担比率（分子）の構造'!J$52</f>
        <v>15160</v>
      </c>
      <c r="H56" s="180"/>
      <c r="I56" s="180"/>
      <c r="J56" s="180">
        <f>'将来負担比率（分子）の構造'!K$52</f>
        <v>14513</v>
      </c>
      <c r="K56" s="180"/>
      <c r="L56" s="180"/>
      <c r="M56" s="180">
        <f>'将来負担比率（分子）の構造'!L$52</f>
        <v>14253</v>
      </c>
      <c r="N56" s="180"/>
      <c r="O56" s="180"/>
      <c r="P56" s="180">
        <f>'将来負担比率（分子）の構造'!M$52</f>
        <v>13587</v>
      </c>
    </row>
    <row r="57" spans="1:16" x14ac:dyDescent="0.15">
      <c r="A57" s="180" t="s">
        <v>42</v>
      </c>
      <c r="B57" s="180"/>
      <c r="C57" s="180"/>
      <c r="D57" s="180">
        <f>'将来負担比率（分子）の構造'!I$51</f>
        <v>4260</v>
      </c>
      <c r="E57" s="180"/>
      <c r="F57" s="180"/>
      <c r="G57" s="180">
        <f>'将来負担比率（分子）の構造'!J$51</f>
        <v>4122</v>
      </c>
      <c r="H57" s="180"/>
      <c r="I57" s="180"/>
      <c r="J57" s="180">
        <f>'将来負担比率（分子）の構造'!K$51</f>
        <v>3899</v>
      </c>
      <c r="K57" s="180"/>
      <c r="L57" s="180"/>
      <c r="M57" s="180">
        <f>'将来負担比率（分子）の構造'!L$51</f>
        <v>3322</v>
      </c>
      <c r="N57" s="180"/>
      <c r="O57" s="180"/>
      <c r="P57" s="180">
        <f>'将来負担比率（分子）の構造'!M$51</f>
        <v>3176</v>
      </c>
    </row>
    <row r="58" spans="1:16" x14ac:dyDescent="0.15">
      <c r="A58" s="180" t="s">
        <v>41</v>
      </c>
      <c r="B58" s="180"/>
      <c r="C58" s="180"/>
      <c r="D58" s="180">
        <f>'将来負担比率（分子）の構造'!I$50</f>
        <v>2750</v>
      </c>
      <c r="E58" s="180"/>
      <c r="F58" s="180"/>
      <c r="G58" s="180">
        <f>'将来負担比率（分子）の構造'!J$50</f>
        <v>3179</v>
      </c>
      <c r="H58" s="180"/>
      <c r="I58" s="180"/>
      <c r="J58" s="180">
        <f>'将来負担比率（分子）の構造'!K$50</f>
        <v>4085</v>
      </c>
      <c r="K58" s="180"/>
      <c r="L58" s="180"/>
      <c r="M58" s="180">
        <f>'将来負担比率（分子）の構造'!L$50</f>
        <v>5106</v>
      </c>
      <c r="N58" s="180"/>
      <c r="O58" s="180"/>
      <c r="P58" s="180">
        <f>'将来負担比率（分子）の構造'!M$50</f>
        <v>6600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3746</v>
      </c>
      <c r="C62" s="180"/>
      <c r="D62" s="180"/>
      <c r="E62" s="180">
        <f>'将来負担比率（分子）の構造'!J$45</f>
        <v>3675</v>
      </c>
      <c r="F62" s="180"/>
      <c r="G62" s="180"/>
      <c r="H62" s="180">
        <f>'将来負担比率（分子）の構造'!K$45</f>
        <v>3832</v>
      </c>
      <c r="I62" s="180"/>
      <c r="J62" s="180"/>
      <c r="K62" s="180">
        <f>'将来負担比率（分子）の構造'!L$45</f>
        <v>3819</v>
      </c>
      <c r="L62" s="180"/>
      <c r="M62" s="180"/>
      <c r="N62" s="180">
        <f>'将来負担比率（分子）の構造'!M$45</f>
        <v>3346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4980</v>
      </c>
      <c r="C64" s="180"/>
      <c r="D64" s="180"/>
      <c r="E64" s="180">
        <f>'将来負担比率（分子）の構造'!J$43</f>
        <v>4638</v>
      </c>
      <c r="F64" s="180"/>
      <c r="G64" s="180"/>
      <c r="H64" s="180">
        <f>'将来負担比率（分子）の構造'!K$43</f>
        <v>4041</v>
      </c>
      <c r="I64" s="180"/>
      <c r="J64" s="180"/>
      <c r="K64" s="180">
        <f>'将来負担比率（分子）の構造'!L$43</f>
        <v>3811</v>
      </c>
      <c r="L64" s="180"/>
      <c r="M64" s="180"/>
      <c r="N64" s="180">
        <f>'将来負担比率（分子）の構造'!M$43</f>
        <v>3451</v>
      </c>
      <c r="O64" s="180"/>
      <c r="P64" s="180"/>
    </row>
    <row r="65" spans="1:16" x14ac:dyDescent="0.15">
      <c r="A65" s="180" t="s">
        <v>32</v>
      </c>
      <c r="B65" s="180">
        <f>'将来負担比率（分子）の構造'!I$42</f>
        <v>191</v>
      </c>
      <c r="C65" s="180"/>
      <c r="D65" s="180"/>
      <c r="E65" s="180">
        <f>'将来負担比率（分子）の構造'!J$42</f>
        <v>159</v>
      </c>
      <c r="F65" s="180"/>
      <c r="G65" s="180"/>
      <c r="H65" s="180">
        <f>'将来負担比率（分子）の構造'!K$42</f>
        <v>135</v>
      </c>
      <c r="I65" s="180"/>
      <c r="J65" s="180"/>
      <c r="K65" s="180">
        <f>'将来負担比率（分子）の構造'!L$42</f>
        <v>118</v>
      </c>
      <c r="L65" s="180"/>
      <c r="M65" s="180"/>
      <c r="N65" s="180">
        <f>'将来負担比率（分子）の構造'!M$42</f>
        <v>111</v>
      </c>
      <c r="O65" s="180"/>
      <c r="P65" s="180"/>
    </row>
    <row r="66" spans="1:16" x14ac:dyDescent="0.15">
      <c r="A66" s="180" t="s">
        <v>31</v>
      </c>
      <c r="B66" s="180">
        <f>'将来負担比率（分子）の構造'!I$41</f>
        <v>21143</v>
      </c>
      <c r="C66" s="180"/>
      <c r="D66" s="180"/>
      <c r="E66" s="180">
        <f>'将来負担比率（分子）の構造'!J$41</f>
        <v>20638</v>
      </c>
      <c r="F66" s="180"/>
      <c r="G66" s="180"/>
      <c r="H66" s="180">
        <f>'将来負担比率（分子）の構造'!K$41</f>
        <v>19763</v>
      </c>
      <c r="I66" s="180"/>
      <c r="J66" s="180"/>
      <c r="K66" s="180">
        <f>'将来負担比率（分子）の構造'!L$41</f>
        <v>19160</v>
      </c>
      <c r="L66" s="180"/>
      <c r="M66" s="180"/>
      <c r="N66" s="180">
        <f>'将来負担比率（分子）の構造'!M$41</f>
        <v>18208</v>
      </c>
      <c r="O66" s="180"/>
      <c r="P66" s="180"/>
    </row>
    <row r="67" spans="1:16" x14ac:dyDescent="0.15">
      <c r="A67" s="180" t="s">
        <v>75</v>
      </c>
      <c r="B67" s="180" t="e">
        <f>NA()</f>
        <v>#N/A</v>
      </c>
      <c r="C67" s="180">
        <f>IF(ISNUMBER('将来負担比率（分子）の構造'!I$53), IF('将来負担比率（分子）の構造'!I$53 &lt; 0, 0, '将来負担比率（分子）の構造'!I$53), NA())</f>
        <v>7518</v>
      </c>
      <c r="D67" s="180" t="e">
        <f>NA()</f>
        <v>#N/A</v>
      </c>
      <c r="E67" s="180" t="e">
        <f>NA()</f>
        <v>#N/A</v>
      </c>
      <c r="F67" s="180">
        <f>IF(ISNUMBER('将来負担比率（分子）の構造'!J$53), IF('将来負担比率（分子）の構造'!J$53 &lt; 0, 0, '将来負担比率（分子）の構造'!J$53), NA())</f>
        <v>6650</v>
      </c>
      <c r="G67" s="180" t="e">
        <f>NA()</f>
        <v>#N/A</v>
      </c>
      <c r="H67" s="180" t="e">
        <f>NA()</f>
        <v>#N/A</v>
      </c>
      <c r="I67" s="180">
        <f>IF(ISNUMBER('将来負担比率（分子）の構造'!K$53), IF('将来負担比率（分子）の構造'!K$53 &lt; 0, 0, '将来負担比率（分子）の構造'!K$53), NA())</f>
        <v>5273</v>
      </c>
      <c r="J67" s="180" t="e">
        <f>NA()</f>
        <v>#N/A</v>
      </c>
      <c r="K67" s="180" t="e">
        <f>NA()</f>
        <v>#N/A</v>
      </c>
      <c r="L67" s="180">
        <f>IF(ISNUMBER('将来負担比率（分子）の構造'!L$53), IF('将来負担比率（分子）の構造'!L$53 &lt; 0, 0, '将来負担比率（分子）の構造'!L$53), NA())</f>
        <v>4227</v>
      </c>
      <c r="M67" s="180" t="e">
        <f>NA()</f>
        <v>#N/A</v>
      </c>
      <c r="N67" s="180" t="e">
        <f>NA()</f>
        <v>#N/A</v>
      </c>
      <c r="O67" s="180">
        <f>IF(ISNUMBER('将来負担比率（分子）の構造'!M$53), IF('将来負担比率（分子）の構造'!M$53 &lt; 0, 0, '将来負担比率（分子）の構造'!M$53), NA())</f>
        <v>1752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882</v>
      </c>
      <c r="C72" s="184">
        <f>基金残高に係る経年分析!G55</f>
        <v>832</v>
      </c>
      <c r="D72" s="184">
        <f>基金残高に係る経年分析!H55</f>
        <v>782</v>
      </c>
    </row>
    <row r="73" spans="1:16" x14ac:dyDescent="0.15">
      <c r="A73" s="183" t="s">
        <v>78</v>
      </c>
      <c r="B73" s="184">
        <f>基金残高に係る経年分析!F56</f>
        <v>453</v>
      </c>
      <c r="C73" s="184">
        <f>基金残高に係る経年分析!G56</f>
        <v>374</v>
      </c>
      <c r="D73" s="184">
        <f>基金残高に係る経年分析!H56</f>
        <v>374</v>
      </c>
    </row>
    <row r="74" spans="1:16" x14ac:dyDescent="0.15">
      <c r="A74" s="183" t="s">
        <v>79</v>
      </c>
      <c r="B74" s="184">
        <f>基金残高に係る経年分析!F57</f>
        <v>2441</v>
      </c>
      <c r="C74" s="184">
        <f>基金残高に係る経年分析!G57</f>
        <v>3487</v>
      </c>
      <c r="D74" s="184">
        <f>基金残高に係る経年分析!H57</f>
        <v>4906</v>
      </c>
    </row>
  </sheetData>
  <sheetProtection algorithmName="SHA-512" hashValue="eDbFMnpb5ed+jWtv5PHYS8n5XKHWbRfen1vSOUHf3/GhcpdsN2cMewfyuQJnkhiSRlNHS3/8cz8pj7z0xhe9Rw==" saltValue="nMPVWYdv0maBR/mLWFK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2945208</v>
      </c>
      <c r="S5" s="689"/>
      <c r="T5" s="689"/>
      <c r="U5" s="689"/>
      <c r="V5" s="689"/>
      <c r="W5" s="689"/>
      <c r="X5" s="689"/>
      <c r="Y5" s="735"/>
      <c r="Z5" s="753">
        <v>12.5</v>
      </c>
      <c r="AA5" s="753"/>
      <c r="AB5" s="753"/>
      <c r="AC5" s="753"/>
      <c r="AD5" s="754">
        <v>2813122</v>
      </c>
      <c r="AE5" s="754"/>
      <c r="AF5" s="754"/>
      <c r="AG5" s="754"/>
      <c r="AH5" s="754"/>
      <c r="AI5" s="754"/>
      <c r="AJ5" s="754"/>
      <c r="AK5" s="754"/>
      <c r="AL5" s="736">
        <v>32.200000000000003</v>
      </c>
      <c r="AM5" s="705"/>
      <c r="AN5" s="705"/>
      <c r="AO5" s="737"/>
      <c r="AP5" s="722" t="s">
        <v>227</v>
      </c>
      <c r="AQ5" s="723"/>
      <c r="AR5" s="723"/>
      <c r="AS5" s="723"/>
      <c r="AT5" s="723"/>
      <c r="AU5" s="723"/>
      <c r="AV5" s="723"/>
      <c r="AW5" s="723"/>
      <c r="AX5" s="723"/>
      <c r="AY5" s="723"/>
      <c r="AZ5" s="723"/>
      <c r="BA5" s="723"/>
      <c r="BB5" s="723"/>
      <c r="BC5" s="723"/>
      <c r="BD5" s="723"/>
      <c r="BE5" s="723"/>
      <c r="BF5" s="724"/>
      <c r="BG5" s="623">
        <v>2813122</v>
      </c>
      <c r="BH5" s="626"/>
      <c r="BI5" s="626"/>
      <c r="BJ5" s="626"/>
      <c r="BK5" s="626"/>
      <c r="BL5" s="626"/>
      <c r="BM5" s="626"/>
      <c r="BN5" s="627"/>
      <c r="BO5" s="685">
        <v>95.5</v>
      </c>
      <c r="BP5" s="685"/>
      <c r="BQ5" s="685"/>
      <c r="BR5" s="685"/>
      <c r="BS5" s="686">
        <v>41594</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132434</v>
      </c>
      <c r="S6" s="626"/>
      <c r="T6" s="626"/>
      <c r="U6" s="626"/>
      <c r="V6" s="626"/>
      <c r="W6" s="626"/>
      <c r="X6" s="626"/>
      <c r="Y6" s="627"/>
      <c r="Z6" s="685">
        <v>0.6</v>
      </c>
      <c r="AA6" s="685"/>
      <c r="AB6" s="685"/>
      <c r="AC6" s="685"/>
      <c r="AD6" s="686">
        <v>132434</v>
      </c>
      <c r="AE6" s="686"/>
      <c r="AF6" s="686"/>
      <c r="AG6" s="686"/>
      <c r="AH6" s="686"/>
      <c r="AI6" s="686"/>
      <c r="AJ6" s="686"/>
      <c r="AK6" s="686"/>
      <c r="AL6" s="628">
        <v>1.5</v>
      </c>
      <c r="AM6" s="629"/>
      <c r="AN6" s="629"/>
      <c r="AO6" s="687"/>
      <c r="AP6" s="620" t="s">
        <v>232</v>
      </c>
      <c r="AQ6" s="621"/>
      <c r="AR6" s="621"/>
      <c r="AS6" s="621"/>
      <c r="AT6" s="621"/>
      <c r="AU6" s="621"/>
      <c r="AV6" s="621"/>
      <c r="AW6" s="621"/>
      <c r="AX6" s="621"/>
      <c r="AY6" s="621"/>
      <c r="AZ6" s="621"/>
      <c r="BA6" s="621"/>
      <c r="BB6" s="621"/>
      <c r="BC6" s="621"/>
      <c r="BD6" s="621"/>
      <c r="BE6" s="621"/>
      <c r="BF6" s="622"/>
      <c r="BG6" s="623">
        <v>2813122</v>
      </c>
      <c r="BH6" s="626"/>
      <c r="BI6" s="626"/>
      <c r="BJ6" s="626"/>
      <c r="BK6" s="626"/>
      <c r="BL6" s="626"/>
      <c r="BM6" s="626"/>
      <c r="BN6" s="627"/>
      <c r="BO6" s="685">
        <v>95.5</v>
      </c>
      <c r="BP6" s="685"/>
      <c r="BQ6" s="685"/>
      <c r="BR6" s="685"/>
      <c r="BS6" s="686">
        <v>41594</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171512</v>
      </c>
      <c r="CS6" s="626"/>
      <c r="CT6" s="626"/>
      <c r="CU6" s="626"/>
      <c r="CV6" s="626"/>
      <c r="CW6" s="626"/>
      <c r="CX6" s="626"/>
      <c r="CY6" s="627"/>
      <c r="CZ6" s="736">
        <v>0.7</v>
      </c>
      <c r="DA6" s="705"/>
      <c r="DB6" s="705"/>
      <c r="DC6" s="739"/>
      <c r="DD6" s="631" t="s">
        <v>234</v>
      </c>
      <c r="DE6" s="626"/>
      <c r="DF6" s="626"/>
      <c r="DG6" s="626"/>
      <c r="DH6" s="626"/>
      <c r="DI6" s="626"/>
      <c r="DJ6" s="626"/>
      <c r="DK6" s="626"/>
      <c r="DL6" s="626"/>
      <c r="DM6" s="626"/>
      <c r="DN6" s="626"/>
      <c r="DO6" s="626"/>
      <c r="DP6" s="627"/>
      <c r="DQ6" s="631">
        <v>171512</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4839</v>
      </c>
      <c r="S7" s="626"/>
      <c r="T7" s="626"/>
      <c r="U7" s="626"/>
      <c r="V7" s="626"/>
      <c r="W7" s="626"/>
      <c r="X7" s="626"/>
      <c r="Y7" s="627"/>
      <c r="Z7" s="685">
        <v>0</v>
      </c>
      <c r="AA7" s="685"/>
      <c r="AB7" s="685"/>
      <c r="AC7" s="685"/>
      <c r="AD7" s="686">
        <v>4839</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1472995</v>
      </c>
      <c r="BH7" s="626"/>
      <c r="BI7" s="626"/>
      <c r="BJ7" s="626"/>
      <c r="BK7" s="626"/>
      <c r="BL7" s="626"/>
      <c r="BM7" s="626"/>
      <c r="BN7" s="627"/>
      <c r="BO7" s="685">
        <v>50</v>
      </c>
      <c r="BP7" s="685"/>
      <c r="BQ7" s="685"/>
      <c r="BR7" s="685"/>
      <c r="BS7" s="686">
        <v>41594</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9089066</v>
      </c>
      <c r="CS7" s="626"/>
      <c r="CT7" s="626"/>
      <c r="CU7" s="626"/>
      <c r="CV7" s="626"/>
      <c r="CW7" s="626"/>
      <c r="CX7" s="626"/>
      <c r="CY7" s="627"/>
      <c r="CZ7" s="685">
        <v>38.6</v>
      </c>
      <c r="DA7" s="685"/>
      <c r="DB7" s="685"/>
      <c r="DC7" s="685"/>
      <c r="DD7" s="631">
        <v>88229</v>
      </c>
      <c r="DE7" s="626"/>
      <c r="DF7" s="626"/>
      <c r="DG7" s="626"/>
      <c r="DH7" s="626"/>
      <c r="DI7" s="626"/>
      <c r="DJ7" s="626"/>
      <c r="DK7" s="626"/>
      <c r="DL7" s="626"/>
      <c r="DM7" s="626"/>
      <c r="DN7" s="626"/>
      <c r="DO7" s="626"/>
      <c r="DP7" s="627"/>
      <c r="DQ7" s="631">
        <v>1189785</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6531</v>
      </c>
      <c r="S8" s="626"/>
      <c r="T8" s="626"/>
      <c r="U8" s="626"/>
      <c r="V8" s="626"/>
      <c r="W8" s="626"/>
      <c r="X8" s="626"/>
      <c r="Y8" s="627"/>
      <c r="Z8" s="685">
        <v>0</v>
      </c>
      <c r="AA8" s="685"/>
      <c r="AB8" s="685"/>
      <c r="AC8" s="685"/>
      <c r="AD8" s="686">
        <v>6531</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45171</v>
      </c>
      <c r="BH8" s="626"/>
      <c r="BI8" s="626"/>
      <c r="BJ8" s="626"/>
      <c r="BK8" s="626"/>
      <c r="BL8" s="626"/>
      <c r="BM8" s="626"/>
      <c r="BN8" s="627"/>
      <c r="BO8" s="685">
        <v>1.5</v>
      </c>
      <c r="BP8" s="685"/>
      <c r="BQ8" s="685"/>
      <c r="BR8" s="685"/>
      <c r="BS8" s="631" t="s">
        <v>140</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4470130</v>
      </c>
      <c r="CS8" s="626"/>
      <c r="CT8" s="626"/>
      <c r="CU8" s="626"/>
      <c r="CV8" s="626"/>
      <c r="CW8" s="626"/>
      <c r="CX8" s="626"/>
      <c r="CY8" s="627"/>
      <c r="CZ8" s="685">
        <v>19</v>
      </c>
      <c r="DA8" s="685"/>
      <c r="DB8" s="685"/>
      <c r="DC8" s="685"/>
      <c r="DD8" s="631">
        <v>32604</v>
      </c>
      <c r="DE8" s="626"/>
      <c r="DF8" s="626"/>
      <c r="DG8" s="626"/>
      <c r="DH8" s="626"/>
      <c r="DI8" s="626"/>
      <c r="DJ8" s="626"/>
      <c r="DK8" s="626"/>
      <c r="DL8" s="626"/>
      <c r="DM8" s="626"/>
      <c r="DN8" s="626"/>
      <c r="DO8" s="626"/>
      <c r="DP8" s="627"/>
      <c r="DQ8" s="631">
        <v>2429778</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5648</v>
      </c>
      <c r="S9" s="626"/>
      <c r="T9" s="626"/>
      <c r="U9" s="626"/>
      <c r="V9" s="626"/>
      <c r="W9" s="626"/>
      <c r="X9" s="626"/>
      <c r="Y9" s="627"/>
      <c r="Z9" s="685">
        <v>0</v>
      </c>
      <c r="AA9" s="685"/>
      <c r="AB9" s="685"/>
      <c r="AC9" s="685"/>
      <c r="AD9" s="686">
        <v>5648</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1201703</v>
      </c>
      <c r="BH9" s="626"/>
      <c r="BI9" s="626"/>
      <c r="BJ9" s="626"/>
      <c r="BK9" s="626"/>
      <c r="BL9" s="626"/>
      <c r="BM9" s="626"/>
      <c r="BN9" s="627"/>
      <c r="BO9" s="685">
        <v>40.799999999999997</v>
      </c>
      <c r="BP9" s="685"/>
      <c r="BQ9" s="685"/>
      <c r="BR9" s="685"/>
      <c r="BS9" s="631" t="s">
        <v>234</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2833366</v>
      </c>
      <c r="CS9" s="626"/>
      <c r="CT9" s="626"/>
      <c r="CU9" s="626"/>
      <c r="CV9" s="626"/>
      <c r="CW9" s="626"/>
      <c r="CX9" s="626"/>
      <c r="CY9" s="627"/>
      <c r="CZ9" s="685">
        <v>12</v>
      </c>
      <c r="DA9" s="685"/>
      <c r="DB9" s="685"/>
      <c r="DC9" s="685"/>
      <c r="DD9" s="631">
        <v>246448</v>
      </c>
      <c r="DE9" s="626"/>
      <c r="DF9" s="626"/>
      <c r="DG9" s="626"/>
      <c r="DH9" s="626"/>
      <c r="DI9" s="626"/>
      <c r="DJ9" s="626"/>
      <c r="DK9" s="626"/>
      <c r="DL9" s="626"/>
      <c r="DM9" s="626"/>
      <c r="DN9" s="626"/>
      <c r="DO9" s="626"/>
      <c r="DP9" s="627"/>
      <c r="DQ9" s="631">
        <v>2144736</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234</v>
      </c>
      <c r="AA10" s="685"/>
      <c r="AB10" s="685"/>
      <c r="AC10" s="685"/>
      <c r="AD10" s="686" t="s">
        <v>234</v>
      </c>
      <c r="AE10" s="686"/>
      <c r="AF10" s="686"/>
      <c r="AG10" s="686"/>
      <c r="AH10" s="686"/>
      <c r="AI10" s="686"/>
      <c r="AJ10" s="686"/>
      <c r="AK10" s="686"/>
      <c r="AL10" s="628" t="s">
        <v>245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100063</v>
      </c>
      <c r="BH10" s="626"/>
      <c r="BI10" s="626"/>
      <c r="BJ10" s="626"/>
      <c r="BK10" s="626"/>
      <c r="BL10" s="626"/>
      <c r="BM10" s="626"/>
      <c r="BN10" s="627"/>
      <c r="BO10" s="685">
        <v>3.4</v>
      </c>
      <c r="BP10" s="685"/>
      <c r="BQ10" s="685"/>
      <c r="BR10" s="685"/>
      <c r="BS10" s="631">
        <v>16650</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57254</v>
      </c>
      <c r="CS10" s="626"/>
      <c r="CT10" s="626"/>
      <c r="CU10" s="626"/>
      <c r="CV10" s="626"/>
      <c r="CW10" s="626"/>
      <c r="CX10" s="626"/>
      <c r="CY10" s="627"/>
      <c r="CZ10" s="685">
        <v>0.2</v>
      </c>
      <c r="DA10" s="685"/>
      <c r="DB10" s="685"/>
      <c r="DC10" s="685"/>
      <c r="DD10" s="631" t="s">
        <v>234</v>
      </c>
      <c r="DE10" s="626"/>
      <c r="DF10" s="626"/>
      <c r="DG10" s="626"/>
      <c r="DH10" s="626"/>
      <c r="DI10" s="626"/>
      <c r="DJ10" s="626"/>
      <c r="DK10" s="626"/>
      <c r="DL10" s="626"/>
      <c r="DM10" s="626"/>
      <c r="DN10" s="626"/>
      <c r="DO10" s="626"/>
      <c r="DP10" s="627"/>
      <c r="DQ10" s="631">
        <v>21961</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245</v>
      </c>
      <c r="S11" s="626"/>
      <c r="T11" s="626"/>
      <c r="U11" s="626"/>
      <c r="V11" s="626"/>
      <c r="W11" s="626"/>
      <c r="X11" s="626"/>
      <c r="Y11" s="627"/>
      <c r="Z11" s="685" t="s">
        <v>179</v>
      </c>
      <c r="AA11" s="685"/>
      <c r="AB11" s="685"/>
      <c r="AC11" s="685"/>
      <c r="AD11" s="686" t="s">
        <v>245</v>
      </c>
      <c r="AE11" s="686"/>
      <c r="AF11" s="686"/>
      <c r="AG11" s="686"/>
      <c r="AH11" s="686"/>
      <c r="AI11" s="686"/>
      <c r="AJ11" s="686"/>
      <c r="AK11" s="686"/>
      <c r="AL11" s="628" t="s">
        <v>140</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126058</v>
      </c>
      <c r="BH11" s="626"/>
      <c r="BI11" s="626"/>
      <c r="BJ11" s="626"/>
      <c r="BK11" s="626"/>
      <c r="BL11" s="626"/>
      <c r="BM11" s="626"/>
      <c r="BN11" s="627"/>
      <c r="BO11" s="685">
        <v>4.3</v>
      </c>
      <c r="BP11" s="685"/>
      <c r="BQ11" s="685"/>
      <c r="BR11" s="685"/>
      <c r="BS11" s="631">
        <v>24944</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960717</v>
      </c>
      <c r="CS11" s="626"/>
      <c r="CT11" s="626"/>
      <c r="CU11" s="626"/>
      <c r="CV11" s="626"/>
      <c r="CW11" s="626"/>
      <c r="CX11" s="626"/>
      <c r="CY11" s="627"/>
      <c r="CZ11" s="685">
        <v>4.0999999999999996</v>
      </c>
      <c r="DA11" s="685"/>
      <c r="DB11" s="685"/>
      <c r="DC11" s="685"/>
      <c r="DD11" s="631">
        <v>504687</v>
      </c>
      <c r="DE11" s="626"/>
      <c r="DF11" s="626"/>
      <c r="DG11" s="626"/>
      <c r="DH11" s="626"/>
      <c r="DI11" s="626"/>
      <c r="DJ11" s="626"/>
      <c r="DK11" s="626"/>
      <c r="DL11" s="626"/>
      <c r="DM11" s="626"/>
      <c r="DN11" s="626"/>
      <c r="DO11" s="626"/>
      <c r="DP11" s="627"/>
      <c r="DQ11" s="631">
        <v>280389</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556593</v>
      </c>
      <c r="S12" s="626"/>
      <c r="T12" s="626"/>
      <c r="U12" s="626"/>
      <c r="V12" s="626"/>
      <c r="W12" s="626"/>
      <c r="X12" s="626"/>
      <c r="Y12" s="627"/>
      <c r="Z12" s="685">
        <v>2.4</v>
      </c>
      <c r="AA12" s="685"/>
      <c r="AB12" s="685"/>
      <c r="AC12" s="685"/>
      <c r="AD12" s="686">
        <v>556593</v>
      </c>
      <c r="AE12" s="686"/>
      <c r="AF12" s="686"/>
      <c r="AG12" s="686"/>
      <c r="AH12" s="686"/>
      <c r="AI12" s="686"/>
      <c r="AJ12" s="686"/>
      <c r="AK12" s="686"/>
      <c r="AL12" s="628">
        <v>6.4</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977650</v>
      </c>
      <c r="BH12" s="626"/>
      <c r="BI12" s="626"/>
      <c r="BJ12" s="626"/>
      <c r="BK12" s="626"/>
      <c r="BL12" s="626"/>
      <c r="BM12" s="626"/>
      <c r="BN12" s="627"/>
      <c r="BO12" s="685">
        <v>33.200000000000003</v>
      </c>
      <c r="BP12" s="685"/>
      <c r="BQ12" s="685"/>
      <c r="BR12" s="685"/>
      <c r="BS12" s="631" t="s">
        <v>179</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205338</v>
      </c>
      <c r="CS12" s="626"/>
      <c r="CT12" s="626"/>
      <c r="CU12" s="626"/>
      <c r="CV12" s="626"/>
      <c r="CW12" s="626"/>
      <c r="CX12" s="626"/>
      <c r="CY12" s="627"/>
      <c r="CZ12" s="685">
        <v>0.9</v>
      </c>
      <c r="DA12" s="685"/>
      <c r="DB12" s="685"/>
      <c r="DC12" s="685"/>
      <c r="DD12" s="631">
        <v>972</v>
      </c>
      <c r="DE12" s="626"/>
      <c r="DF12" s="626"/>
      <c r="DG12" s="626"/>
      <c r="DH12" s="626"/>
      <c r="DI12" s="626"/>
      <c r="DJ12" s="626"/>
      <c r="DK12" s="626"/>
      <c r="DL12" s="626"/>
      <c r="DM12" s="626"/>
      <c r="DN12" s="626"/>
      <c r="DO12" s="626"/>
      <c r="DP12" s="627"/>
      <c r="DQ12" s="631">
        <v>123419</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736</v>
      </c>
      <c r="S13" s="626"/>
      <c r="T13" s="626"/>
      <c r="U13" s="626"/>
      <c r="V13" s="626"/>
      <c r="W13" s="626"/>
      <c r="X13" s="626"/>
      <c r="Y13" s="627"/>
      <c r="Z13" s="685">
        <v>0</v>
      </c>
      <c r="AA13" s="685"/>
      <c r="AB13" s="685"/>
      <c r="AC13" s="685"/>
      <c r="AD13" s="686">
        <v>736</v>
      </c>
      <c r="AE13" s="686"/>
      <c r="AF13" s="686"/>
      <c r="AG13" s="686"/>
      <c r="AH13" s="686"/>
      <c r="AI13" s="686"/>
      <c r="AJ13" s="686"/>
      <c r="AK13" s="686"/>
      <c r="AL13" s="628">
        <v>0</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955475</v>
      </c>
      <c r="BH13" s="626"/>
      <c r="BI13" s="626"/>
      <c r="BJ13" s="626"/>
      <c r="BK13" s="626"/>
      <c r="BL13" s="626"/>
      <c r="BM13" s="626"/>
      <c r="BN13" s="627"/>
      <c r="BO13" s="685">
        <v>32.4</v>
      </c>
      <c r="BP13" s="685"/>
      <c r="BQ13" s="685"/>
      <c r="BR13" s="685"/>
      <c r="BS13" s="631" t="s">
        <v>234</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1439698</v>
      </c>
      <c r="CS13" s="626"/>
      <c r="CT13" s="626"/>
      <c r="CU13" s="626"/>
      <c r="CV13" s="626"/>
      <c r="CW13" s="626"/>
      <c r="CX13" s="626"/>
      <c r="CY13" s="627"/>
      <c r="CZ13" s="685">
        <v>6.1</v>
      </c>
      <c r="DA13" s="685"/>
      <c r="DB13" s="685"/>
      <c r="DC13" s="685"/>
      <c r="DD13" s="631">
        <v>677030</v>
      </c>
      <c r="DE13" s="626"/>
      <c r="DF13" s="626"/>
      <c r="DG13" s="626"/>
      <c r="DH13" s="626"/>
      <c r="DI13" s="626"/>
      <c r="DJ13" s="626"/>
      <c r="DK13" s="626"/>
      <c r="DL13" s="626"/>
      <c r="DM13" s="626"/>
      <c r="DN13" s="626"/>
      <c r="DO13" s="626"/>
      <c r="DP13" s="627"/>
      <c r="DQ13" s="631">
        <v>783461</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245</v>
      </c>
      <c r="S14" s="626"/>
      <c r="T14" s="626"/>
      <c r="U14" s="626"/>
      <c r="V14" s="626"/>
      <c r="W14" s="626"/>
      <c r="X14" s="626"/>
      <c r="Y14" s="627"/>
      <c r="Z14" s="685" t="s">
        <v>234</v>
      </c>
      <c r="AA14" s="685"/>
      <c r="AB14" s="685"/>
      <c r="AC14" s="685"/>
      <c r="AD14" s="686" t="s">
        <v>234</v>
      </c>
      <c r="AE14" s="686"/>
      <c r="AF14" s="686"/>
      <c r="AG14" s="686"/>
      <c r="AH14" s="686"/>
      <c r="AI14" s="686"/>
      <c r="AJ14" s="686"/>
      <c r="AK14" s="686"/>
      <c r="AL14" s="628" t="s">
        <v>234</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62422</v>
      </c>
      <c r="BH14" s="626"/>
      <c r="BI14" s="626"/>
      <c r="BJ14" s="626"/>
      <c r="BK14" s="626"/>
      <c r="BL14" s="626"/>
      <c r="BM14" s="626"/>
      <c r="BN14" s="627"/>
      <c r="BO14" s="685">
        <v>2.1</v>
      </c>
      <c r="BP14" s="685"/>
      <c r="BQ14" s="685"/>
      <c r="BR14" s="685"/>
      <c r="BS14" s="631" t="s">
        <v>179</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826837</v>
      </c>
      <c r="CS14" s="626"/>
      <c r="CT14" s="626"/>
      <c r="CU14" s="626"/>
      <c r="CV14" s="626"/>
      <c r="CW14" s="626"/>
      <c r="CX14" s="626"/>
      <c r="CY14" s="627"/>
      <c r="CZ14" s="685">
        <v>3.5</v>
      </c>
      <c r="DA14" s="685"/>
      <c r="DB14" s="685"/>
      <c r="DC14" s="685"/>
      <c r="DD14" s="631">
        <v>204853</v>
      </c>
      <c r="DE14" s="626"/>
      <c r="DF14" s="626"/>
      <c r="DG14" s="626"/>
      <c r="DH14" s="626"/>
      <c r="DI14" s="626"/>
      <c r="DJ14" s="626"/>
      <c r="DK14" s="626"/>
      <c r="DL14" s="626"/>
      <c r="DM14" s="626"/>
      <c r="DN14" s="626"/>
      <c r="DO14" s="626"/>
      <c r="DP14" s="627"/>
      <c r="DQ14" s="631">
        <v>657206</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29340</v>
      </c>
      <c r="S15" s="626"/>
      <c r="T15" s="626"/>
      <c r="U15" s="626"/>
      <c r="V15" s="626"/>
      <c r="W15" s="626"/>
      <c r="X15" s="626"/>
      <c r="Y15" s="627"/>
      <c r="Z15" s="685">
        <v>0.1</v>
      </c>
      <c r="AA15" s="685"/>
      <c r="AB15" s="685"/>
      <c r="AC15" s="685"/>
      <c r="AD15" s="686">
        <v>29340</v>
      </c>
      <c r="AE15" s="686"/>
      <c r="AF15" s="686"/>
      <c r="AG15" s="686"/>
      <c r="AH15" s="686"/>
      <c r="AI15" s="686"/>
      <c r="AJ15" s="686"/>
      <c r="AK15" s="686"/>
      <c r="AL15" s="628">
        <v>0.3</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300055</v>
      </c>
      <c r="BH15" s="626"/>
      <c r="BI15" s="626"/>
      <c r="BJ15" s="626"/>
      <c r="BK15" s="626"/>
      <c r="BL15" s="626"/>
      <c r="BM15" s="626"/>
      <c r="BN15" s="627"/>
      <c r="BO15" s="685">
        <v>10.199999999999999</v>
      </c>
      <c r="BP15" s="685"/>
      <c r="BQ15" s="685"/>
      <c r="BR15" s="685"/>
      <c r="BS15" s="631" t="s">
        <v>234</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1338593</v>
      </c>
      <c r="CS15" s="626"/>
      <c r="CT15" s="626"/>
      <c r="CU15" s="626"/>
      <c r="CV15" s="626"/>
      <c r="CW15" s="626"/>
      <c r="CX15" s="626"/>
      <c r="CY15" s="627"/>
      <c r="CZ15" s="685">
        <v>5.7</v>
      </c>
      <c r="DA15" s="685"/>
      <c r="DB15" s="685"/>
      <c r="DC15" s="685"/>
      <c r="DD15" s="631">
        <v>110856</v>
      </c>
      <c r="DE15" s="626"/>
      <c r="DF15" s="626"/>
      <c r="DG15" s="626"/>
      <c r="DH15" s="626"/>
      <c r="DI15" s="626"/>
      <c r="DJ15" s="626"/>
      <c r="DK15" s="626"/>
      <c r="DL15" s="626"/>
      <c r="DM15" s="626"/>
      <c r="DN15" s="626"/>
      <c r="DO15" s="626"/>
      <c r="DP15" s="627"/>
      <c r="DQ15" s="631">
        <v>1042159</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264</v>
      </c>
      <c r="S16" s="626"/>
      <c r="T16" s="626"/>
      <c r="U16" s="626"/>
      <c r="V16" s="626"/>
      <c r="W16" s="626"/>
      <c r="X16" s="626"/>
      <c r="Y16" s="627"/>
      <c r="Z16" s="685" t="s">
        <v>234</v>
      </c>
      <c r="AA16" s="685"/>
      <c r="AB16" s="685"/>
      <c r="AC16" s="685"/>
      <c r="AD16" s="686" t="s">
        <v>234</v>
      </c>
      <c r="AE16" s="686"/>
      <c r="AF16" s="686"/>
      <c r="AG16" s="686"/>
      <c r="AH16" s="686"/>
      <c r="AI16" s="686"/>
      <c r="AJ16" s="686"/>
      <c r="AK16" s="686"/>
      <c r="AL16" s="628" t="s">
        <v>234</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234</v>
      </c>
      <c r="BH16" s="626"/>
      <c r="BI16" s="626"/>
      <c r="BJ16" s="626"/>
      <c r="BK16" s="626"/>
      <c r="BL16" s="626"/>
      <c r="BM16" s="626"/>
      <c r="BN16" s="627"/>
      <c r="BO16" s="685" t="s">
        <v>234</v>
      </c>
      <c r="BP16" s="685"/>
      <c r="BQ16" s="685"/>
      <c r="BR16" s="685"/>
      <c r="BS16" s="631" t="s">
        <v>234</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t="s">
        <v>234</v>
      </c>
      <c r="CS16" s="626"/>
      <c r="CT16" s="626"/>
      <c r="CU16" s="626"/>
      <c r="CV16" s="626"/>
      <c r="CW16" s="626"/>
      <c r="CX16" s="626"/>
      <c r="CY16" s="627"/>
      <c r="CZ16" s="685" t="s">
        <v>234</v>
      </c>
      <c r="DA16" s="685"/>
      <c r="DB16" s="685"/>
      <c r="DC16" s="685"/>
      <c r="DD16" s="631" t="s">
        <v>234</v>
      </c>
      <c r="DE16" s="626"/>
      <c r="DF16" s="626"/>
      <c r="DG16" s="626"/>
      <c r="DH16" s="626"/>
      <c r="DI16" s="626"/>
      <c r="DJ16" s="626"/>
      <c r="DK16" s="626"/>
      <c r="DL16" s="626"/>
      <c r="DM16" s="626"/>
      <c r="DN16" s="626"/>
      <c r="DO16" s="626"/>
      <c r="DP16" s="627"/>
      <c r="DQ16" s="631" t="s">
        <v>179</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7148</v>
      </c>
      <c r="S17" s="626"/>
      <c r="T17" s="626"/>
      <c r="U17" s="626"/>
      <c r="V17" s="626"/>
      <c r="W17" s="626"/>
      <c r="X17" s="626"/>
      <c r="Y17" s="627"/>
      <c r="Z17" s="685">
        <v>0</v>
      </c>
      <c r="AA17" s="685"/>
      <c r="AB17" s="685"/>
      <c r="AC17" s="685"/>
      <c r="AD17" s="686">
        <v>7148</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245</v>
      </c>
      <c r="BH17" s="626"/>
      <c r="BI17" s="626"/>
      <c r="BJ17" s="626"/>
      <c r="BK17" s="626"/>
      <c r="BL17" s="626"/>
      <c r="BM17" s="626"/>
      <c r="BN17" s="627"/>
      <c r="BO17" s="685" t="s">
        <v>245</v>
      </c>
      <c r="BP17" s="685"/>
      <c r="BQ17" s="685"/>
      <c r="BR17" s="685"/>
      <c r="BS17" s="631" t="s">
        <v>179</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2134219</v>
      </c>
      <c r="CS17" s="626"/>
      <c r="CT17" s="626"/>
      <c r="CU17" s="626"/>
      <c r="CV17" s="626"/>
      <c r="CW17" s="626"/>
      <c r="CX17" s="626"/>
      <c r="CY17" s="627"/>
      <c r="CZ17" s="685">
        <v>9.1</v>
      </c>
      <c r="DA17" s="685"/>
      <c r="DB17" s="685"/>
      <c r="DC17" s="685"/>
      <c r="DD17" s="631" t="s">
        <v>234</v>
      </c>
      <c r="DE17" s="626"/>
      <c r="DF17" s="626"/>
      <c r="DG17" s="626"/>
      <c r="DH17" s="626"/>
      <c r="DI17" s="626"/>
      <c r="DJ17" s="626"/>
      <c r="DK17" s="626"/>
      <c r="DL17" s="626"/>
      <c r="DM17" s="626"/>
      <c r="DN17" s="626"/>
      <c r="DO17" s="626"/>
      <c r="DP17" s="627"/>
      <c r="DQ17" s="631">
        <v>1896648</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6256877</v>
      </c>
      <c r="S18" s="626"/>
      <c r="T18" s="626"/>
      <c r="U18" s="626"/>
      <c r="V18" s="626"/>
      <c r="W18" s="626"/>
      <c r="X18" s="626"/>
      <c r="Y18" s="627"/>
      <c r="Z18" s="685">
        <v>26.5</v>
      </c>
      <c r="AA18" s="685"/>
      <c r="AB18" s="685"/>
      <c r="AC18" s="685"/>
      <c r="AD18" s="686">
        <v>5134242</v>
      </c>
      <c r="AE18" s="686"/>
      <c r="AF18" s="686"/>
      <c r="AG18" s="686"/>
      <c r="AH18" s="686"/>
      <c r="AI18" s="686"/>
      <c r="AJ18" s="686"/>
      <c r="AK18" s="686"/>
      <c r="AL18" s="628">
        <v>58.8</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234</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234</v>
      </c>
      <c r="CS18" s="626"/>
      <c r="CT18" s="626"/>
      <c r="CU18" s="626"/>
      <c r="CV18" s="626"/>
      <c r="CW18" s="626"/>
      <c r="CX18" s="626"/>
      <c r="CY18" s="627"/>
      <c r="CZ18" s="685" t="s">
        <v>234</v>
      </c>
      <c r="DA18" s="685"/>
      <c r="DB18" s="685"/>
      <c r="DC18" s="685"/>
      <c r="DD18" s="631" t="s">
        <v>179</v>
      </c>
      <c r="DE18" s="626"/>
      <c r="DF18" s="626"/>
      <c r="DG18" s="626"/>
      <c r="DH18" s="626"/>
      <c r="DI18" s="626"/>
      <c r="DJ18" s="626"/>
      <c r="DK18" s="626"/>
      <c r="DL18" s="626"/>
      <c r="DM18" s="626"/>
      <c r="DN18" s="626"/>
      <c r="DO18" s="626"/>
      <c r="DP18" s="627"/>
      <c r="DQ18" s="631" t="s">
        <v>264</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5134242</v>
      </c>
      <c r="S19" s="626"/>
      <c r="T19" s="626"/>
      <c r="U19" s="626"/>
      <c r="V19" s="626"/>
      <c r="W19" s="626"/>
      <c r="X19" s="626"/>
      <c r="Y19" s="627"/>
      <c r="Z19" s="685">
        <v>21.8</v>
      </c>
      <c r="AA19" s="685"/>
      <c r="AB19" s="685"/>
      <c r="AC19" s="685"/>
      <c r="AD19" s="686">
        <v>5134242</v>
      </c>
      <c r="AE19" s="686"/>
      <c r="AF19" s="686"/>
      <c r="AG19" s="686"/>
      <c r="AH19" s="686"/>
      <c r="AI19" s="686"/>
      <c r="AJ19" s="686"/>
      <c r="AK19" s="686"/>
      <c r="AL19" s="628">
        <v>58.8</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132086</v>
      </c>
      <c r="BH19" s="626"/>
      <c r="BI19" s="626"/>
      <c r="BJ19" s="626"/>
      <c r="BK19" s="626"/>
      <c r="BL19" s="626"/>
      <c r="BM19" s="626"/>
      <c r="BN19" s="627"/>
      <c r="BO19" s="685">
        <v>4.5</v>
      </c>
      <c r="BP19" s="685"/>
      <c r="BQ19" s="685"/>
      <c r="BR19" s="685"/>
      <c r="BS19" s="631" t="s">
        <v>179</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245</v>
      </c>
      <c r="CS19" s="626"/>
      <c r="CT19" s="626"/>
      <c r="CU19" s="626"/>
      <c r="CV19" s="626"/>
      <c r="CW19" s="626"/>
      <c r="CX19" s="626"/>
      <c r="CY19" s="627"/>
      <c r="CZ19" s="685" t="s">
        <v>234</v>
      </c>
      <c r="DA19" s="685"/>
      <c r="DB19" s="685"/>
      <c r="DC19" s="685"/>
      <c r="DD19" s="631" t="s">
        <v>234</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1122635</v>
      </c>
      <c r="S20" s="626"/>
      <c r="T20" s="626"/>
      <c r="U20" s="626"/>
      <c r="V20" s="626"/>
      <c r="W20" s="626"/>
      <c r="X20" s="626"/>
      <c r="Y20" s="627"/>
      <c r="Z20" s="685">
        <v>4.8</v>
      </c>
      <c r="AA20" s="685"/>
      <c r="AB20" s="685"/>
      <c r="AC20" s="685"/>
      <c r="AD20" s="686" t="s">
        <v>179</v>
      </c>
      <c r="AE20" s="686"/>
      <c r="AF20" s="686"/>
      <c r="AG20" s="686"/>
      <c r="AH20" s="686"/>
      <c r="AI20" s="686"/>
      <c r="AJ20" s="686"/>
      <c r="AK20" s="686"/>
      <c r="AL20" s="628" t="s">
        <v>234</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132086</v>
      </c>
      <c r="BH20" s="626"/>
      <c r="BI20" s="626"/>
      <c r="BJ20" s="626"/>
      <c r="BK20" s="626"/>
      <c r="BL20" s="626"/>
      <c r="BM20" s="626"/>
      <c r="BN20" s="627"/>
      <c r="BO20" s="685">
        <v>4.5</v>
      </c>
      <c r="BP20" s="685"/>
      <c r="BQ20" s="685"/>
      <c r="BR20" s="685"/>
      <c r="BS20" s="631" t="s">
        <v>234</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23526730</v>
      </c>
      <c r="CS20" s="626"/>
      <c r="CT20" s="626"/>
      <c r="CU20" s="626"/>
      <c r="CV20" s="626"/>
      <c r="CW20" s="626"/>
      <c r="CX20" s="626"/>
      <c r="CY20" s="627"/>
      <c r="CZ20" s="685">
        <v>100</v>
      </c>
      <c r="DA20" s="685"/>
      <c r="DB20" s="685"/>
      <c r="DC20" s="685"/>
      <c r="DD20" s="631">
        <v>1865679</v>
      </c>
      <c r="DE20" s="626"/>
      <c r="DF20" s="626"/>
      <c r="DG20" s="626"/>
      <c r="DH20" s="626"/>
      <c r="DI20" s="626"/>
      <c r="DJ20" s="626"/>
      <c r="DK20" s="626"/>
      <c r="DL20" s="626"/>
      <c r="DM20" s="626"/>
      <c r="DN20" s="626"/>
      <c r="DO20" s="626"/>
      <c r="DP20" s="627"/>
      <c r="DQ20" s="631">
        <v>10741054</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234</v>
      </c>
      <c r="S21" s="626"/>
      <c r="T21" s="626"/>
      <c r="U21" s="626"/>
      <c r="V21" s="626"/>
      <c r="W21" s="626"/>
      <c r="X21" s="626"/>
      <c r="Y21" s="627"/>
      <c r="Z21" s="685" t="s">
        <v>179</v>
      </c>
      <c r="AA21" s="685"/>
      <c r="AB21" s="685"/>
      <c r="AC21" s="685"/>
      <c r="AD21" s="686" t="s">
        <v>179</v>
      </c>
      <c r="AE21" s="686"/>
      <c r="AF21" s="686"/>
      <c r="AG21" s="686"/>
      <c r="AH21" s="686"/>
      <c r="AI21" s="686"/>
      <c r="AJ21" s="686"/>
      <c r="AK21" s="686"/>
      <c r="AL21" s="628" t="s">
        <v>234</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179</v>
      </c>
      <c r="BH21" s="626"/>
      <c r="BI21" s="626"/>
      <c r="BJ21" s="626"/>
      <c r="BK21" s="626"/>
      <c r="BL21" s="626"/>
      <c r="BM21" s="626"/>
      <c r="BN21" s="627"/>
      <c r="BO21" s="685" t="s">
        <v>245</v>
      </c>
      <c r="BP21" s="685"/>
      <c r="BQ21" s="685"/>
      <c r="BR21" s="685"/>
      <c r="BS21" s="631" t="s">
        <v>234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9945354</v>
      </c>
      <c r="S22" s="626"/>
      <c r="T22" s="626"/>
      <c r="U22" s="626"/>
      <c r="V22" s="626"/>
      <c r="W22" s="626"/>
      <c r="X22" s="626"/>
      <c r="Y22" s="627"/>
      <c r="Z22" s="685">
        <v>42.1</v>
      </c>
      <c r="AA22" s="685"/>
      <c r="AB22" s="685"/>
      <c r="AC22" s="685"/>
      <c r="AD22" s="686">
        <v>8690633</v>
      </c>
      <c r="AE22" s="686"/>
      <c r="AF22" s="686"/>
      <c r="AG22" s="686"/>
      <c r="AH22" s="686"/>
      <c r="AI22" s="686"/>
      <c r="AJ22" s="686"/>
      <c r="AK22" s="686"/>
      <c r="AL22" s="628">
        <v>99.5</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234</v>
      </c>
      <c r="BH22" s="626"/>
      <c r="BI22" s="626"/>
      <c r="BJ22" s="626"/>
      <c r="BK22" s="626"/>
      <c r="BL22" s="626"/>
      <c r="BM22" s="626"/>
      <c r="BN22" s="627"/>
      <c r="BO22" s="685" t="s">
        <v>245</v>
      </c>
      <c r="BP22" s="685"/>
      <c r="BQ22" s="685"/>
      <c r="BR22" s="685"/>
      <c r="BS22" s="631" t="s">
        <v>264</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1801</v>
      </c>
      <c r="S23" s="626"/>
      <c r="T23" s="626"/>
      <c r="U23" s="626"/>
      <c r="V23" s="626"/>
      <c r="W23" s="626"/>
      <c r="X23" s="626"/>
      <c r="Y23" s="627"/>
      <c r="Z23" s="685">
        <v>0</v>
      </c>
      <c r="AA23" s="685"/>
      <c r="AB23" s="685"/>
      <c r="AC23" s="685"/>
      <c r="AD23" s="686">
        <v>1801</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132086</v>
      </c>
      <c r="BH23" s="626"/>
      <c r="BI23" s="626"/>
      <c r="BJ23" s="626"/>
      <c r="BK23" s="626"/>
      <c r="BL23" s="626"/>
      <c r="BM23" s="626"/>
      <c r="BN23" s="627"/>
      <c r="BO23" s="685">
        <v>4.5</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123981</v>
      </c>
      <c r="S24" s="626"/>
      <c r="T24" s="626"/>
      <c r="U24" s="626"/>
      <c r="V24" s="626"/>
      <c r="W24" s="626"/>
      <c r="X24" s="626"/>
      <c r="Y24" s="627"/>
      <c r="Z24" s="685">
        <v>0.5</v>
      </c>
      <c r="AA24" s="685"/>
      <c r="AB24" s="685"/>
      <c r="AC24" s="685"/>
      <c r="AD24" s="686" t="s">
        <v>234</v>
      </c>
      <c r="AE24" s="686"/>
      <c r="AF24" s="686"/>
      <c r="AG24" s="686"/>
      <c r="AH24" s="686"/>
      <c r="AI24" s="686"/>
      <c r="AJ24" s="686"/>
      <c r="AK24" s="686"/>
      <c r="AL24" s="628" t="s">
        <v>234</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234</v>
      </c>
      <c r="BH24" s="626"/>
      <c r="BI24" s="626"/>
      <c r="BJ24" s="626"/>
      <c r="BK24" s="626"/>
      <c r="BL24" s="626"/>
      <c r="BM24" s="626"/>
      <c r="BN24" s="627"/>
      <c r="BO24" s="685" t="s">
        <v>234</v>
      </c>
      <c r="BP24" s="685"/>
      <c r="BQ24" s="685"/>
      <c r="BR24" s="685"/>
      <c r="BS24" s="631" t="s">
        <v>179</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7607262</v>
      </c>
      <c r="CS24" s="689"/>
      <c r="CT24" s="689"/>
      <c r="CU24" s="689"/>
      <c r="CV24" s="689"/>
      <c r="CW24" s="689"/>
      <c r="CX24" s="689"/>
      <c r="CY24" s="735"/>
      <c r="CZ24" s="736">
        <v>32.299999999999997</v>
      </c>
      <c r="DA24" s="705"/>
      <c r="DB24" s="705"/>
      <c r="DC24" s="739"/>
      <c r="DD24" s="734">
        <v>5581100</v>
      </c>
      <c r="DE24" s="689"/>
      <c r="DF24" s="689"/>
      <c r="DG24" s="689"/>
      <c r="DH24" s="689"/>
      <c r="DI24" s="689"/>
      <c r="DJ24" s="689"/>
      <c r="DK24" s="735"/>
      <c r="DL24" s="734">
        <v>5563902</v>
      </c>
      <c r="DM24" s="689"/>
      <c r="DN24" s="689"/>
      <c r="DO24" s="689"/>
      <c r="DP24" s="689"/>
      <c r="DQ24" s="689"/>
      <c r="DR24" s="689"/>
      <c r="DS24" s="689"/>
      <c r="DT24" s="689"/>
      <c r="DU24" s="689"/>
      <c r="DV24" s="735"/>
      <c r="DW24" s="736">
        <v>60.8</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332371</v>
      </c>
      <c r="S25" s="626"/>
      <c r="T25" s="626"/>
      <c r="U25" s="626"/>
      <c r="V25" s="626"/>
      <c r="W25" s="626"/>
      <c r="X25" s="626"/>
      <c r="Y25" s="627"/>
      <c r="Z25" s="685">
        <v>1.4</v>
      </c>
      <c r="AA25" s="685"/>
      <c r="AB25" s="685"/>
      <c r="AC25" s="685"/>
      <c r="AD25" s="686">
        <v>6401</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179</v>
      </c>
      <c r="BH25" s="626"/>
      <c r="BI25" s="626"/>
      <c r="BJ25" s="626"/>
      <c r="BK25" s="626"/>
      <c r="BL25" s="626"/>
      <c r="BM25" s="626"/>
      <c r="BN25" s="627"/>
      <c r="BO25" s="685" t="s">
        <v>234</v>
      </c>
      <c r="BP25" s="685"/>
      <c r="BQ25" s="685"/>
      <c r="BR25" s="685"/>
      <c r="BS25" s="631" t="s">
        <v>234</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3122271</v>
      </c>
      <c r="CS25" s="624"/>
      <c r="CT25" s="624"/>
      <c r="CU25" s="624"/>
      <c r="CV25" s="624"/>
      <c r="CW25" s="624"/>
      <c r="CX25" s="624"/>
      <c r="CY25" s="625"/>
      <c r="CZ25" s="628">
        <v>13.3</v>
      </c>
      <c r="DA25" s="657"/>
      <c r="DB25" s="657"/>
      <c r="DC25" s="658"/>
      <c r="DD25" s="631">
        <v>2876687</v>
      </c>
      <c r="DE25" s="624"/>
      <c r="DF25" s="624"/>
      <c r="DG25" s="624"/>
      <c r="DH25" s="624"/>
      <c r="DI25" s="624"/>
      <c r="DJ25" s="624"/>
      <c r="DK25" s="625"/>
      <c r="DL25" s="631">
        <v>2859566</v>
      </c>
      <c r="DM25" s="624"/>
      <c r="DN25" s="624"/>
      <c r="DO25" s="624"/>
      <c r="DP25" s="624"/>
      <c r="DQ25" s="624"/>
      <c r="DR25" s="624"/>
      <c r="DS25" s="624"/>
      <c r="DT25" s="624"/>
      <c r="DU25" s="624"/>
      <c r="DV25" s="625"/>
      <c r="DW25" s="628">
        <v>31.3</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159693</v>
      </c>
      <c r="S26" s="626"/>
      <c r="T26" s="626"/>
      <c r="U26" s="626"/>
      <c r="V26" s="626"/>
      <c r="W26" s="626"/>
      <c r="X26" s="626"/>
      <c r="Y26" s="627"/>
      <c r="Z26" s="685">
        <v>0.7</v>
      </c>
      <c r="AA26" s="685"/>
      <c r="AB26" s="685"/>
      <c r="AC26" s="685"/>
      <c r="AD26" s="686" t="s">
        <v>234</v>
      </c>
      <c r="AE26" s="686"/>
      <c r="AF26" s="686"/>
      <c r="AG26" s="686"/>
      <c r="AH26" s="686"/>
      <c r="AI26" s="686"/>
      <c r="AJ26" s="686"/>
      <c r="AK26" s="686"/>
      <c r="AL26" s="628" t="s">
        <v>179</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179</v>
      </c>
      <c r="BH26" s="626"/>
      <c r="BI26" s="626"/>
      <c r="BJ26" s="626"/>
      <c r="BK26" s="626"/>
      <c r="BL26" s="626"/>
      <c r="BM26" s="626"/>
      <c r="BN26" s="627"/>
      <c r="BO26" s="685" t="s">
        <v>140</v>
      </c>
      <c r="BP26" s="685"/>
      <c r="BQ26" s="685"/>
      <c r="BR26" s="685"/>
      <c r="BS26" s="631" t="s">
        <v>234</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1914352</v>
      </c>
      <c r="CS26" s="626"/>
      <c r="CT26" s="626"/>
      <c r="CU26" s="626"/>
      <c r="CV26" s="626"/>
      <c r="CW26" s="626"/>
      <c r="CX26" s="626"/>
      <c r="CY26" s="627"/>
      <c r="CZ26" s="628">
        <v>8.1</v>
      </c>
      <c r="DA26" s="657"/>
      <c r="DB26" s="657"/>
      <c r="DC26" s="658"/>
      <c r="DD26" s="631">
        <v>1817487</v>
      </c>
      <c r="DE26" s="626"/>
      <c r="DF26" s="626"/>
      <c r="DG26" s="626"/>
      <c r="DH26" s="626"/>
      <c r="DI26" s="626"/>
      <c r="DJ26" s="626"/>
      <c r="DK26" s="627"/>
      <c r="DL26" s="631" t="s">
        <v>234</v>
      </c>
      <c r="DM26" s="626"/>
      <c r="DN26" s="626"/>
      <c r="DO26" s="626"/>
      <c r="DP26" s="626"/>
      <c r="DQ26" s="626"/>
      <c r="DR26" s="626"/>
      <c r="DS26" s="626"/>
      <c r="DT26" s="626"/>
      <c r="DU26" s="626"/>
      <c r="DV26" s="627"/>
      <c r="DW26" s="628" t="s">
        <v>234</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1602769</v>
      </c>
      <c r="S27" s="626"/>
      <c r="T27" s="626"/>
      <c r="U27" s="626"/>
      <c r="V27" s="626"/>
      <c r="W27" s="626"/>
      <c r="X27" s="626"/>
      <c r="Y27" s="627"/>
      <c r="Z27" s="685">
        <v>6.8</v>
      </c>
      <c r="AA27" s="685"/>
      <c r="AB27" s="685"/>
      <c r="AC27" s="685"/>
      <c r="AD27" s="686" t="s">
        <v>234</v>
      </c>
      <c r="AE27" s="686"/>
      <c r="AF27" s="686"/>
      <c r="AG27" s="686"/>
      <c r="AH27" s="686"/>
      <c r="AI27" s="686"/>
      <c r="AJ27" s="686"/>
      <c r="AK27" s="686"/>
      <c r="AL27" s="628" t="s">
        <v>179</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2945208</v>
      </c>
      <c r="BH27" s="626"/>
      <c r="BI27" s="626"/>
      <c r="BJ27" s="626"/>
      <c r="BK27" s="626"/>
      <c r="BL27" s="626"/>
      <c r="BM27" s="626"/>
      <c r="BN27" s="627"/>
      <c r="BO27" s="685">
        <v>100</v>
      </c>
      <c r="BP27" s="685"/>
      <c r="BQ27" s="685"/>
      <c r="BR27" s="685"/>
      <c r="BS27" s="631">
        <v>41594</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2351035</v>
      </c>
      <c r="CS27" s="624"/>
      <c r="CT27" s="624"/>
      <c r="CU27" s="624"/>
      <c r="CV27" s="624"/>
      <c r="CW27" s="624"/>
      <c r="CX27" s="624"/>
      <c r="CY27" s="625"/>
      <c r="CZ27" s="628">
        <v>10</v>
      </c>
      <c r="DA27" s="657"/>
      <c r="DB27" s="657"/>
      <c r="DC27" s="658"/>
      <c r="DD27" s="631">
        <v>808028</v>
      </c>
      <c r="DE27" s="624"/>
      <c r="DF27" s="624"/>
      <c r="DG27" s="624"/>
      <c r="DH27" s="624"/>
      <c r="DI27" s="624"/>
      <c r="DJ27" s="624"/>
      <c r="DK27" s="625"/>
      <c r="DL27" s="631">
        <v>807951</v>
      </c>
      <c r="DM27" s="624"/>
      <c r="DN27" s="624"/>
      <c r="DO27" s="624"/>
      <c r="DP27" s="624"/>
      <c r="DQ27" s="624"/>
      <c r="DR27" s="624"/>
      <c r="DS27" s="624"/>
      <c r="DT27" s="624"/>
      <c r="DU27" s="624"/>
      <c r="DV27" s="625"/>
      <c r="DW27" s="628">
        <v>8.8000000000000007</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v>9870</v>
      </c>
      <c r="S28" s="626"/>
      <c r="T28" s="626"/>
      <c r="U28" s="626"/>
      <c r="V28" s="626"/>
      <c r="W28" s="626"/>
      <c r="X28" s="626"/>
      <c r="Y28" s="627"/>
      <c r="Z28" s="685">
        <v>0</v>
      </c>
      <c r="AA28" s="685"/>
      <c r="AB28" s="685"/>
      <c r="AC28" s="685"/>
      <c r="AD28" s="686">
        <v>9870</v>
      </c>
      <c r="AE28" s="686"/>
      <c r="AF28" s="686"/>
      <c r="AG28" s="686"/>
      <c r="AH28" s="686"/>
      <c r="AI28" s="686"/>
      <c r="AJ28" s="686"/>
      <c r="AK28" s="686"/>
      <c r="AL28" s="628">
        <v>0.1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2133956</v>
      </c>
      <c r="CS28" s="626"/>
      <c r="CT28" s="626"/>
      <c r="CU28" s="626"/>
      <c r="CV28" s="626"/>
      <c r="CW28" s="626"/>
      <c r="CX28" s="626"/>
      <c r="CY28" s="627"/>
      <c r="CZ28" s="628">
        <v>9.1</v>
      </c>
      <c r="DA28" s="657"/>
      <c r="DB28" s="657"/>
      <c r="DC28" s="658"/>
      <c r="DD28" s="631">
        <v>1896385</v>
      </c>
      <c r="DE28" s="626"/>
      <c r="DF28" s="626"/>
      <c r="DG28" s="626"/>
      <c r="DH28" s="626"/>
      <c r="DI28" s="626"/>
      <c r="DJ28" s="626"/>
      <c r="DK28" s="627"/>
      <c r="DL28" s="631">
        <v>1896385</v>
      </c>
      <c r="DM28" s="626"/>
      <c r="DN28" s="626"/>
      <c r="DO28" s="626"/>
      <c r="DP28" s="626"/>
      <c r="DQ28" s="626"/>
      <c r="DR28" s="626"/>
      <c r="DS28" s="626"/>
      <c r="DT28" s="626"/>
      <c r="DU28" s="626"/>
      <c r="DV28" s="627"/>
      <c r="DW28" s="628">
        <v>20.7</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1027460</v>
      </c>
      <c r="S29" s="626"/>
      <c r="T29" s="626"/>
      <c r="U29" s="626"/>
      <c r="V29" s="626"/>
      <c r="W29" s="626"/>
      <c r="X29" s="626"/>
      <c r="Y29" s="627"/>
      <c r="Z29" s="685">
        <v>4.4000000000000004</v>
      </c>
      <c r="AA29" s="685"/>
      <c r="AB29" s="685"/>
      <c r="AC29" s="685"/>
      <c r="AD29" s="686" t="s">
        <v>234</v>
      </c>
      <c r="AE29" s="686"/>
      <c r="AF29" s="686"/>
      <c r="AG29" s="686"/>
      <c r="AH29" s="686"/>
      <c r="AI29" s="686"/>
      <c r="AJ29" s="686"/>
      <c r="AK29" s="686"/>
      <c r="AL29" s="628" t="s">
        <v>179</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2133015</v>
      </c>
      <c r="CS29" s="624"/>
      <c r="CT29" s="624"/>
      <c r="CU29" s="624"/>
      <c r="CV29" s="624"/>
      <c r="CW29" s="624"/>
      <c r="CX29" s="624"/>
      <c r="CY29" s="625"/>
      <c r="CZ29" s="628">
        <v>9.1</v>
      </c>
      <c r="DA29" s="657"/>
      <c r="DB29" s="657"/>
      <c r="DC29" s="658"/>
      <c r="DD29" s="631">
        <v>1895444</v>
      </c>
      <c r="DE29" s="624"/>
      <c r="DF29" s="624"/>
      <c r="DG29" s="624"/>
      <c r="DH29" s="624"/>
      <c r="DI29" s="624"/>
      <c r="DJ29" s="624"/>
      <c r="DK29" s="625"/>
      <c r="DL29" s="631">
        <v>1895444</v>
      </c>
      <c r="DM29" s="624"/>
      <c r="DN29" s="624"/>
      <c r="DO29" s="624"/>
      <c r="DP29" s="624"/>
      <c r="DQ29" s="624"/>
      <c r="DR29" s="624"/>
      <c r="DS29" s="624"/>
      <c r="DT29" s="624"/>
      <c r="DU29" s="624"/>
      <c r="DV29" s="625"/>
      <c r="DW29" s="628">
        <v>20.7</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82005</v>
      </c>
      <c r="S30" s="626"/>
      <c r="T30" s="626"/>
      <c r="U30" s="626"/>
      <c r="V30" s="626"/>
      <c r="W30" s="626"/>
      <c r="X30" s="626"/>
      <c r="Y30" s="627"/>
      <c r="Z30" s="685">
        <v>0.3</v>
      </c>
      <c r="AA30" s="685"/>
      <c r="AB30" s="685"/>
      <c r="AC30" s="685"/>
      <c r="AD30" s="686">
        <v>26776</v>
      </c>
      <c r="AE30" s="686"/>
      <c r="AF30" s="686"/>
      <c r="AG30" s="686"/>
      <c r="AH30" s="686"/>
      <c r="AI30" s="686"/>
      <c r="AJ30" s="686"/>
      <c r="AK30" s="686"/>
      <c r="AL30" s="628">
        <v>0.3</v>
      </c>
      <c r="AM30" s="629"/>
      <c r="AN30" s="629"/>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99</v>
      </c>
      <c r="BH30" s="704"/>
      <c r="BI30" s="704"/>
      <c r="BJ30" s="704"/>
      <c r="BK30" s="704"/>
      <c r="BL30" s="704"/>
      <c r="BM30" s="705">
        <v>97.1</v>
      </c>
      <c r="BN30" s="704"/>
      <c r="BO30" s="704"/>
      <c r="BP30" s="704"/>
      <c r="BQ30" s="706"/>
      <c r="BR30" s="703">
        <v>99.1</v>
      </c>
      <c r="BS30" s="704"/>
      <c r="BT30" s="704"/>
      <c r="BU30" s="704"/>
      <c r="BV30" s="704"/>
      <c r="BW30" s="704"/>
      <c r="BX30" s="705">
        <v>96.4</v>
      </c>
      <c r="BY30" s="704"/>
      <c r="BZ30" s="704"/>
      <c r="CA30" s="704"/>
      <c r="CB30" s="706"/>
      <c r="CD30" s="709"/>
      <c r="CE30" s="710"/>
      <c r="CF30" s="667" t="s">
        <v>313</v>
      </c>
      <c r="CG30" s="664"/>
      <c r="CH30" s="664"/>
      <c r="CI30" s="664"/>
      <c r="CJ30" s="664"/>
      <c r="CK30" s="664"/>
      <c r="CL30" s="664"/>
      <c r="CM30" s="664"/>
      <c r="CN30" s="664"/>
      <c r="CO30" s="664"/>
      <c r="CP30" s="664"/>
      <c r="CQ30" s="665"/>
      <c r="CR30" s="623">
        <v>2017469</v>
      </c>
      <c r="CS30" s="626"/>
      <c r="CT30" s="626"/>
      <c r="CU30" s="626"/>
      <c r="CV30" s="626"/>
      <c r="CW30" s="626"/>
      <c r="CX30" s="626"/>
      <c r="CY30" s="627"/>
      <c r="CZ30" s="628">
        <v>8.6</v>
      </c>
      <c r="DA30" s="657"/>
      <c r="DB30" s="657"/>
      <c r="DC30" s="658"/>
      <c r="DD30" s="631">
        <v>1781160</v>
      </c>
      <c r="DE30" s="626"/>
      <c r="DF30" s="626"/>
      <c r="DG30" s="626"/>
      <c r="DH30" s="626"/>
      <c r="DI30" s="626"/>
      <c r="DJ30" s="626"/>
      <c r="DK30" s="627"/>
      <c r="DL30" s="631">
        <v>1781160</v>
      </c>
      <c r="DM30" s="626"/>
      <c r="DN30" s="626"/>
      <c r="DO30" s="626"/>
      <c r="DP30" s="626"/>
      <c r="DQ30" s="626"/>
      <c r="DR30" s="626"/>
      <c r="DS30" s="626"/>
      <c r="DT30" s="626"/>
      <c r="DU30" s="626"/>
      <c r="DV30" s="627"/>
      <c r="DW30" s="628">
        <v>19.5</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4959253</v>
      </c>
      <c r="S31" s="626"/>
      <c r="T31" s="626"/>
      <c r="U31" s="626"/>
      <c r="V31" s="626"/>
      <c r="W31" s="626"/>
      <c r="X31" s="626"/>
      <c r="Y31" s="627"/>
      <c r="Z31" s="685">
        <v>21</v>
      </c>
      <c r="AA31" s="685"/>
      <c r="AB31" s="685"/>
      <c r="AC31" s="685"/>
      <c r="AD31" s="686" t="s">
        <v>264</v>
      </c>
      <c r="AE31" s="686"/>
      <c r="AF31" s="686"/>
      <c r="AG31" s="686"/>
      <c r="AH31" s="686"/>
      <c r="AI31" s="686"/>
      <c r="AJ31" s="686"/>
      <c r="AK31" s="686"/>
      <c r="AL31" s="628" t="s">
        <v>264</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98.7</v>
      </c>
      <c r="BH31" s="624"/>
      <c r="BI31" s="624"/>
      <c r="BJ31" s="624"/>
      <c r="BK31" s="624"/>
      <c r="BL31" s="624"/>
      <c r="BM31" s="629">
        <v>96</v>
      </c>
      <c r="BN31" s="702"/>
      <c r="BO31" s="702"/>
      <c r="BP31" s="702"/>
      <c r="BQ31" s="663"/>
      <c r="BR31" s="701">
        <v>98.8</v>
      </c>
      <c r="BS31" s="624"/>
      <c r="BT31" s="624"/>
      <c r="BU31" s="624"/>
      <c r="BV31" s="624"/>
      <c r="BW31" s="624"/>
      <c r="BX31" s="629">
        <v>95</v>
      </c>
      <c r="BY31" s="702"/>
      <c r="BZ31" s="702"/>
      <c r="CA31" s="702"/>
      <c r="CB31" s="663"/>
      <c r="CD31" s="709"/>
      <c r="CE31" s="710"/>
      <c r="CF31" s="667" t="s">
        <v>317</v>
      </c>
      <c r="CG31" s="664"/>
      <c r="CH31" s="664"/>
      <c r="CI31" s="664"/>
      <c r="CJ31" s="664"/>
      <c r="CK31" s="664"/>
      <c r="CL31" s="664"/>
      <c r="CM31" s="664"/>
      <c r="CN31" s="664"/>
      <c r="CO31" s="664"/>
      <c r="CP31" s="664"/>
      <c r="CQ31" s="665"/>
      <c r="CR31" s="623">
        <v>115546</v>
      </c>
      <c r="CS31" s="624"/>
      <c r="CT31" s="624"/>
      <c r="CU31" s="624"/>
      <c r="CV31" s="624"/>
      <c r="CW31" s="624"/>
      <c r="CX31" s="624"/>
      <c r="CY31" s="625"/>
      <c r="CZ31" s="628">
        <v>0.5</v>
      </c>
      <c r="DA31" s="657"/>
      <c r="DB31" s="657"/>
      <c r="DC31" s="658"/>
      <c r="DD31" s="631">
        <v>114284</v>
      </c>
      <c r="DE31" s="624"/>
      <c r="DF31" s="624"/>
      <c r="DG31" s="624"/>
      <c r="DH31" s="624"/>
      <c r="DI31" s="624"/>
      <c r="DJ31" s="624"/>
      <c r="DK31" s="625"/>
      <c r="DL31" s="631">
        <v>114284</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3707848</v>
      </c>
      <c r="S32" s="626"/>
      <c r="T32" s="626"/>
      <c r="U32" s="626"/>
      <c r="V32" s="626"/>
      <c r="W32" s="626"/>
      <c r="X32" s="626"/>
      <c r="Y32" s="627"/>
      <c r="Z32" s="685">
        <v>15.7</v>
      </c>
      <c r="AA32" s="685"/>
      <c r="AB32" s="685"/>
      <c r="AC32" s="685"/>
      <c r="AD32" s="686" t="s">
        <v>234</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99.1</v>
      </c>
      <c r="BH32" s="639"/>
      <c r="BI32" s="639"/>
      <c r="BJ32" s="639"/>
      <c r="BK32" s="639"/>
      <c r="BL32" s="639"/>
      <c r="BM32" s="683">
        <v>97.7</v>
      </c>
      <c r="BN32" s="639"/>
      <c r="BO32" s="639"/>
      <c r="BP32" s="639"/>
      <c r="BQ32" s="676"/>
      <c r="BR32" s="700">
        <v>99.1</v>
      </c>
      <c r="BS32" s="639"/>
      <c r="BT32" s="639"/>
      <c r="BU32" s="639"/>
      <c r="BV32" s="639"/>
      <c r="BW32" s="639"/>
      <c r="BX32" s="683">
        <v>97.2</v>
      </c>
      <c r="BY32" s="639"/>
      <c r="BZ32" s="639"/>
      <c r="CA32" s="639"/>
      <c r="CB32" s="676"/>
      <c r="CD32" s="711"/>
      <c r="CE32" s="712"/>
      <c r="CF32" s="667" t="s">
        <v>320</v>
      </c>
      <c r="CG32" s="664"/>
      <c r="CH32" s="664"/>
      <c r="CI32" s="664"/>
      <c r="CJ32" s="664"/>
      <c r="CK32" s="664"/>
      <c r="CL32" s="664"/>
      <c r="CM32" s="664"/>
      <c r="CN32" s="664"/>
      <c r="CO32" s="664"/>
      <c r="CP32" s="664"/>
      <c r="CQ32" s="665"/>
      <c r="CR32" s="623">
        <v>941</v>
      </c>
      <c r="CS32" s="626"/>
      <c r="CT32" s="626"/>
      <c r="CU32" s="626"/>
      <c r="CV32" s="626"/>
      <c r="CW32" s="626"/>
      <c r="CX32" s="626"/>
      <c r="CY32" s="627"/>
      <c r="CZ32" s="628">
        <v>0</v>
      </c>
      <c r="DA32" s="657"/>
      <c r="DB32" s="657"/>
      <c r="DC32" s="658"/>
      <c r="DD32" s="631">
        <v>941</v>
      </c>
      <c r="DE32" s="626"/>
      <c r="DF32" s="626"/>
      <c r="DG32" s="626"/>
      <c r="DH32" s="626"/>
      <c r="DI32" s="626"/>
      <c r="DJ32" s="626"/>
      <c r="DK32" s="627"/>
      <c r="DL32" s="631">
        <v>941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94541</v>
      </c>
      <c r="S33" s="626"/>
      <c r="T33" s="626"/>
      <c r="U33" s="626"/>
      <c r="V33" s="626"/>
      <c r="W33" s="626"/>
      <c r="X33" s="626"/>
      <c r="Y33" s="627"/>
      <c r="Z33" s="685">
        <v>0.4</v>
      </c>
      <c r="AA33" s="685"/>
      <c r="AB33" s="685"/>
      <c r="AC33" s="685"/>
      <c r="AD33" s="686" t="s">
        <v>179</v>
      </c>
      <c r="AE33" s="686"/>
      <c r="AF33" s="686"/>
      <c r="AG33" s="686"/>
      <c r="AH33" s="686"/>
      <c r="AI33" s="686"/>
      <c r="AJ33" s="686"/>
      <c r="AK33" s="686"/>
      <c r="AL33" s="628" t="s">
        <v>264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14053789</v>
      </c>
      <c r="CS33" s="624"/>
      <c r="CT33" s="624"/>
      <c r="CU33" s="624"/>
      <c r="CV33" s="624"/>
      <c r="CW33" s="624"/>
      <c r="CX33" s="624"/>
      <c r="CY33" s="625"/>
      <c r="CZ33" s="628">
        <v>59.7</v>
      </c>
      <c r="DA33" s="657"/>
      <c r="DB33" s="657"/>
      <c r="DC33" s="658"/>
      <c r="DD33" s="631">
        <v>4881953</v>
      </c>
      <c r="DE33" s="624"/>
      <c r="DF33" s="624"/>
      <c r="DG33" s="624"/>
      <c r="DH33" s="624"/>
      <c r="DI33" s="624"/>
      <c r="DJ33" s="624"/>
      <c r="DK33" s="625"/>
      <c r="DL33" s="631">
        <v>3220038</v>
      </c>
      <c r="DM33" s="624"/>
      <c r="DN33" s="624"/>
      <c r="DO33" s="624"/>
      <c r="DP33" s="624"/>
      <c r="DQ33" s="624"/>
      <c r="DR33" s="624"/>
      <c r="DS33" s="624"/>
      <c r="DT33" s="624"/>
      <c r="DU33" s="624"/>
      <c r="DV33" s="625"/>
      <c r="DW33" s="628">
        <v>35.200000000000003</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484808</v>
      </c>
      <c r="S34" s="626"/>
      <c r="T34" s="626"/>
      <c r="U34" s="626"/>
      <c r="V34" s="626"/>
      <c r="W34" s="626"/>
      <c r="X34" s="626"/>
      <c r="Y34" s="627"/>
      <c r="Z34" s="685">
        <v>2.1</v>
      </c>
      <c r="AA34" s="685"/>
      <c r="AB34" s="685"/>
      <c r="AC34" s="685"/>
      <c r="AD34" s="686">
        <v>141</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2668708</v>
      </c>
      <c r="CS34" s="626"/>
      <c r="CT34" s="626"/>
      <c r="CU34" s="626"/>
      <c r="CV34" s="626"/>
      <c r="CW34" s="626"/>
      <c r="CX34" s="626"/>
      <c r="CY34" s="627"/>
      <c r="CZ34" s="628">
        <v>11.3</v>
      </c>
      <c r="DA34" s="657"/>
      <c r="DB34" s="657"/>
      <c r="DC34" s="658"/>
      <c r="DD34" s="631">
        <v>1698651</v>
      </c>
      <c r="DE34" s="626"/>
      <c r="DF34" s="626"/>
      <c r="DG34" s="626"/>
      <c r="DH34" s="626"/>
      <c r="DI34" s="626"/>
      <c r="DJ34" s="626"/>
      <c r="DK34" s="627"/>
      <c r="DL34" s="631">
        <v>1336473</v>
      </c>
      <c r="DM34" s="626"/>
      <c r="DN34" s="626"/>
      <c r="DO34" s="626"/>
      <c r="DP34" s="626"/>
      <c r="DQ34" s="626"/>
      <c r="DR34" s="626"/>
      <c r="DS34" s="626"/>
      <c r="DT34" s="626"/>
      <c r="DU34" s="626"/>
      <c r="DV34" s="627"/>
      <c r="DW34" s="628">
        <v>14.6</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1065454</v>
      </c>
      <c r="S35" s="626"/>
      <c r="T35" s="626"/>
      <c r="U35" s="626"/>
      <c r="V35" s="626"/>
      <c r="W35" s="626"/>
      <c r="X35" s="626"/>
      <c r="Y35" s="627"/>
      <c r="Z35" s="685">
        <v>4.5</v>
      </c>
      <c r="AA35" s="685"/>
      <c r="AB35" s="685"/>
      <c r="AC35" s="685"/>
      <c r="AD35" s="686" t="s">
        <v>234</v>
      </c>
      <c r="AE35" s="686"/>
      <c r="AF35" s="686"/>
      <c r="AG35" s="686"/>
      <c r="AH35" s="686"/>
      <c r="AI35" s="686"/>
      <c r="AJ35" s="686"/>
      <c r="AK35" s="686"/>
      <c r="AL35" s="628" t="s">
        <v>179</v>
      </c>
      <c r="AM35" s="629"/>
      <c r="AN35" s="629"/>
      <c r="AO35" s="687"/>
      <c r="AP35" s="234"/>
      <c r="AQ35" s="691" t="s">
        <v>328</v>
      </c>
      <c r="AR35" s="692"/>
      <c r="AS35" s="692"/>
      <c r="AT35" s="692"/>
      <c r="AU35" s="692"/>
      <c r="AV35" s="692"/>
      <c r="AW35" s="692"/>
      <c r="AX35" s="692"/>
      <c r="AY35" s="693"/>
      <c r="AZ35" s="688">
        <v>2814164</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56985</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234543</v>
      </c>
      <c r="CS35" s="624"/>
      <c r="CT35" s="624"/>
      <c r="CU35" s="624"/>
      <c r="CV35" s="624"/>
      <c r="CW35" s="624"/>
      <c r="CX35" s="624"/>
      <c r="CY35" s="625"/>
      <c r="CZ35" s="628">
        <v>1</v>
      </c>
      <c r="DA35" s="657"/>
      <c r="DB35" s="657"/>
      <c r="DC35" s="658"/>
      <c r="DD35" s="631">
        <v>182663</v>
      </c>
      <c r="DE35" s="624"/>
      <c r="DF35" s="624"/>
      <c r="DG35" s="624"/>
      <c r="DH35" s="624"/>
      <c r="DI35" s="624"/>
      <c r="DJ35" s="624"/>
      <c r="DK35" s="625"/>
      <c r="DL35" s="631">
        <v>182663</v>
      </c>
      <c r="DM35" s="624"/>
      <c r="DN35" s="624"/>
      <c r="DO35" s="624"/>
      <c r="DP35" s="624"/>
      <c r="DQ35" s="624"/>
      <c r="DR35" s="624"/>
      <c r="DS35" s="624"/>
      <c r="DT35" s="624"/>
      <c r="DU35" s="624"/>
      <c r="DV35" s="625"/>
      <c r="DW35" s="628">
        <v>2</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140</v>
      </c>
      <c r="S36" s="626"/>
      <c r="T36" s="626"/>
      <c r="U36" s="626"/>
      <c r="V36" s="626"/>
      <c r="W36" s="626"/>
      <c r="X36" s="626"/>
      <c r="Y36" s="627"/>
      <c r="Z36" s="685" t="s">
        <v>234</v>
      </c>
      <c r="AA36" s="685"/>
      <c r="AB36" s="685"/>
      <c r="AC36" s="685"/>
      <c r="AD36" s="686" t="s">
        <v>234</v>
      </c>
      <c r="AE36" s="686"/>
      <c r="AF36" s="686"/>
      <c r="AG36" s="686"/>
      <c r="AH36" s="686"/>
      <c r="AI36" s="686"/>
      <c r="AJ36" s="686"/>
      <c r="AK36" s="686"/>
      <c r="AL36" s="628" t="s">
        <v>234</v>
      </c>
      <c r="AM36" s="629"/>
      <c r="AN36" s="629"/>
      <c r="AO36" s="687"/>
      <c r="AQ36" s="660" t="s">
        <v>332</v>
      </c>
      <c r="AR36" s="661"/>
      <c r="AS36" s="661"/>
      <c r="AT36" s="661"/>
      <c r="AU36" s="661"/>
      <c r="AV36" s="661"/>
      <c r="AW36" s="661"/>
      <c r="AX36" s="661"/>
      <c r="AY36" s="662"/>
      <c r="AZ36" s="623">
        <v>1543348</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5602</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4664376</v>
      </c>
      <c r="CS36" s="626"/>
      <c r="CT36" s="626"/>
      <c r="CU36" s="626"/>
      <c r="CV36" s="626"/>
      <c r="CW36" s="626"/>
      <c r="CX36" s="626"/>
      <c r="CY36" s="627"/>
      <c r="CZ36" s="628">
        <v>19.8</v>
      </c>
      <c r="DA36" s="657"/>
      <c r="DB36" s="657"/>
      <c r="DC36" s="658"/>
      <c r="DD36" s="631">
        <v>1895998</v>
      </c>
      <c r="DE36" s="626"/>
      <c r="DF36" s="626"/>
      <c r="DG36" s="626"/>
      <c r="DH36" s="626"/>
      <c r="DI36" s="626"/>
      <c r="DJ36" s="626"/>
      <c r="DK36" s="627"/>
      <c r="DL36" s="631">
        <v>887494</v>
      </c>
      <c r="DM36" s="626"/>
      <c r="DN36" s="626"/>
      <c r="DO36" s="626"/>
      <c r="DP36" s="626"/>
      <c r="DQ36" s="626"/>
      <c r="DR36" s="626"/>
      <c r="DS36" s="626"/>
      <c r="DT36" s="626"/>
      <c r="DU36" s="626"/>
      <c r="DV36" s="627"/>
      <c r="DW36" s="628">
        <v>9.6999999999999993</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410254</v>
      </c>
      <c r="S37" s="626"/>
      <c r="T37" s="626"/>
      <c r="U37" s="626"/>
      <c r="V37" s="626"/>
      <c r="W37" s="626"/>
      <c r="X37" s="626"/>
      <c r="Y37" s="627"/>
      <c r="Z37" s="685">
        <v>1.7</v>
      </c>
      <c r="AA37" s="685"/>
      <c r="AB37" s="685"/>
      <c r="AC37" s="685"/>
      <c r="AD37" s="686" t="s">
        <v>264</v>
      </c>
      <c r="AE37" s="686"/>
      <c r="AF37" s="686"/>
      <c r="AG37" s="686"/>
      <c r="AH37" s="686"/>
      <c r="AI37" s="686"/>
      <c r="AJ37" s="686"/>
      <c r="AK37" s="686"/>
      <c r="AL37" s="628" t="s">
        <v>234</v>
      </c>
      <c r="AM37" s="629"/>
      <c r="AN37" s="629"/>
      <c r="AO37" s="687"/>
      <c r="AQ37" s="660" t="s">
        <v>336</v>
      </c>
      <c r="AR37" s="661"/>
      <c r="AS37" s="661"/>
      <c r="AT37" s="661"/>
      <c r="AU37" s="661"/>
      <c r="AV37" s="661"/>
      <c r="AW37" s="661"/>
      <c r="AX37" s="661"/>
      <c r="AY37" s="662"/>
      <c r="AZ37" s="623">
        <v>121911</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3996</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12318</v>
      </c>
      <c r="CS37" s="624"/>
      <c r="CT37" s="624"/>
      <c r="CU37" s="624"/>
      <c r="CV37" s="624"/>
      <c r="CW37" s="624"/>
      <c r="CX37" s="624"/>
      <c r="CY37" s="625"/>
      <c r="CZ37" s="628">
        <v>0.1</v>
      </c>
      <c r="DA37" s="657"/>
      <c r="DB37" s="657"/>
      <c r="DC37" s="658"/>
      <c r="DD37" s="631">
        <v>10045</v>
      </c>
      <c r="DE37" s="624"/>
      <c r="DF37" s="624"/>
      <c r="DG37" s="624"/>
      <c r="DH37" s="624"/>
      <c r="DI37" s="624"/>
      <c r="DJ37" s="624"/>
      <c r="DK37" s="625"/>
      <c r="DL37" s="631">
        <v>10045</v>
      </c>
      <c r="DM37" s="624"/>
      <c r="DN37" s="624"/>
      <c r="DO37" s="624"/>
      <c r="DP37" s="624"/>
      <c r="DQ37" s="624"/>
      <c r="DR37" s="624"/>
      <c r="DS37" s="624"/>
      <c r="DT37" s="624"/>
      <c r="DU37" s="624"/>
      <c r="DV37" s="625"/>
      <c r="DW37" s="628">
        <v>0.1</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23597208</v>
      </c>
      <c r="S38" s="675"/>
      <c r="T38" s="675"/>
      <c r="U38" s="675"/>
      <c r="V38" s="675"/>
      <c r="W38" s="675"/>
      <c r="X38" s="675"/>
      <c r="Y38" s="680"/>
      <c r="Z38" s="681">
        <v>100</v>
      </c>
      <c r="AA38" s="681"/>
      <c r="AB38" s="681"/>
      <c r="AC38" s="681"/>
      <c r="AD38" s="682">
        <v>8735622</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35189</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7452</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1113476</v>
      </c>
      <c r="CS38" s="626"/>
      <c r="CT38" s="626"/>
      <c r="CU38" s="626"/>
      <c r="CV38" s="626"/>
      <c r="CW38" s="626"/>
      <c r="CX38" s="626"/>
      <c r="CY38" s="627"/>
      <c r="CZ38" s="628">
        <v>4.7</v>
      </c>
      <c r="DA38" s="657"/>
      <c r="DB38" s="657"/>
      <c r="DC38" s="658"/>
      <c r="DD38" s="631">
        <v>872392</v>
      </c>
      <c r="DE38" s="626"/>
      <c r="DF38" s="626"/>
      <c r="DG38" s="626"/>
      <c r="DH38" s="626"/>
      <c r="DI38" s="626"/>
      <c r="DJ38" s="626"/>
      <c r="DK38" s="627"/>
      <c r="DL38" s="631">
        <v>812970</v>
      </c>
      <c r="DM38" s="626"/>
      <c r="DN38" s="626"/>
      <c r="DO38" s="626"/>
      <c r="DP38" s="626"/>
      <c r="DQ38" s="626"/>
      <c r="DR38" s="626"/>
      <c r="DS38" s="626"/>
      <c r="DT38" s="626"/>
      <c r="DU38" s="626"/>
      <c r="DV38" s="627"/>
      <c r="DW38" s="628">
        <v>8.9</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v>240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120</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5076970</v>
      </c>
      <c r="CS39" s="624"/>
      <c r="CT39" s="624"/>
      <c r="CU39" s="624"/>
      <c r="CV39" s="624"/>
      <c r="CW39" s="624"/>
      <c r="CX39" s="624"/>
      <c r="CY39" s="625"/>
      <c r="CZ39" s="628">
        <v>21.6</v>
      </c>
      <c r="DA39" s="657"/>
      <c r="DB39" s="657"/>
      <c r="DC39" s="658"/>
      <c r="DD39" s="631">
        <v>114311</v>
      </c>
      <c r="DE39" s="624"/>
      <c r="DF39" s="624"/>
      <c r="DG39" s="624"/>
      <c r="DH39" s="624"/>
      <c r="DI39" s="624"/>
      <c r="DJ39" s="624"/>
      <c r="DK39" s="625"/>
      <c r="DL39" s="631" t="s">
        <v>179</v>
      </c>
      <c r="DM39" s="624"/>
      <c r="DN39" s="624"/>
      <c r="DO39" s="624"/>
      <c r="DP39" s="624"/>
      <c r="DQ39" s="624"/>
      <c r="DR39" s="624"/>
      <c r="DS39" s="624"/>
      <c r="DT39" s="624"/>
      <c r="DU39" s="624"/>
      <c r="DV39" s="625"/>
      <c r="DW39" s="628" t="s">
        <v>140</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363088</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234</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295716</v>
      </c>
      <c r="CS40" s="626"/>
      <c r="CT40" s="626"/>
      <c r="CU40" s="626"/>
      <c r="CV40" s="626"/>
      <c r="CW40" s="626"/>
      <c r="CX40" s="626"/>
      <c r="CY40" s="627"/>
      <c r="CZ40" s="628">
        <v>1.3</v>
      </c>
      <c r="DA40" s="657"/>
      <c r="DB40" s="657"/>
      <c r="DC40" s="658"/>
      <c r="DD40" s="631">
        <v>117938</v>
      </c>
      <c r="DE40" s="626"/>
      <c r="DF40" s="626"/>
      <c r="DG40" s="626"/>
      <c r="DH40" s="626"/>
      <c r="DI40" s="626"/>
      <c r="DJ40" s="626"/>
      <c r="DK40" s="627"/>
      <c r="DL40" s="631">
        <v>438</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750388</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314</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179</v>
      </c>
      <c r="CS41" s="624"/>
      <c r="CT41" s="624"/>
      <c r="CU41" s="624"/>
      <c r="CV41" s="624"/>
      <c r="CW41" s="624"/>
      <c r="CX41" s="624"/>
      <c r="CY41" s="625"/>
      <c r="CZ41" s="628" t="s">
        <v>179</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1865679</v>
      </c>
      <c r="CS42" s="626"/>
      <c r="CT42" s="626"/>
      <c r="CU42" s="626"/>
      <c r="CV42" s="626"/>
      <c r="CW42" s="626"/>
      <c r="CX42" s="626"/>
      <c r="CY42" s="627"/>
      <c r="CZ42" s="628">
        <v>7.9</v>
      </c>
      <c r="DA42" s="629"/>
      <c r="DB42" s="629"/>
      <c r="DC42" s="630"/>
      <c r="DD42" s="631">
        <v>278001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81285</v>
      </c>
      <c r="CS43" s="624"/>
      <c r="CT43" s="624"/>
      <c r="CU43" s="624"/>
      <c r="CV43" s="624"/>
      <c r="CW43" s="624"/>
      <c r="CX43" s="624"/>
      <c r="CY43" s="625"/>
      <c r="CZ43" s="628">
        <v>0.3</v>
      </c>
      <c r="DA43" s="657"/>
      <c r="DB43" s="657"/>
      <c r="DC43" s="658"/>
      <c r="DD43" s="631">
        <v>81285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1865679</v>
      </c>
      <c r="CS44" s="626"/>
      <c r="CT44" s="626"/>
      <c r="CU44" s="626"/>
      <c r="CV44" s="626"/>
      <c r="CW44" s="626"/>
      <c r="CX44" s="626"/>
      <c r="CY44" s="627"/>
      <c r="CZ44" s="628">
        <v>7.9</v>
      </c>
      <c r="DA44" s="629"/>
      <c r="DB44" s="629"/>
      <c r="DC44" s="630"/>
      <c r="DD44" s="631">
        <v>278001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649731</v>
      </c>
      <c r="CS45" s="624"/>
      <c r="CT45" s="624"/>
      <c r="CU45" s="624"/>
      <c r="CV45" s="624"/>
      <c r="CW45" s="624"/>
      <c r="CX45" s="624"/>
      <c r="CY45" s="625"/>
      <c r="CZ45" s="628">
        <v>2.8</v>
      </c>
      <c r="DA45" s="657"/>
      <c r="DB45" s="657"/>
      <c r="DC45" s="658"/>
      <c r="DD45" s="631">
        <v>26616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996248</v>
      </c>
      <c r="CS46" s="626"/>
      <c r="CT46" s="626"/>
      <c r="CU46" s="626"/>
      <c r="CV46" s="626"/>
      <c r="CW46" s="626"/>
      <c r="CX46" s="626"/>
      <c r="CY46" s="627"/>
      <c r="CZ46" s="628">
        <v>4.2</v>
      </c>
      <c r="DA46" s="629"/>
      <c r="DB46" s="629"/>
      <c r="DC46" s="630"/>
      <c r="DD46" s="631">
        <v>242407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t="s">
        <v>179</v>
      </c>
      <c r="CS47" s="624"/>
      <c r="CT47" s="624"/>
      <c r="CU47" s="624"/>
      <c r="CV47" s="624"/>
      <c r="CW47" s="624"/>
      <c r="CX47" s="624"/>
      <c r="CY47" s="625"/>
      <c r="CZ47" s="628" t="s">
        <v>234</v>
      </c>
      <c r="DA47" s="657"/>
      <c r="DB47" s="657"/>
      <c r="DC47" s="658"/>
      <c r="DD47" s="631" t="s">
        <v>234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234</v>
      </c>
      <c r="CS48" s="626"/>
      <c r="CT48" s="626"/>
      <c r="CU48" s="626"/>
      <c r="CV48" s="626"/>
      <c r="CW48" s="626"/>
      <c r="CX48" s="626"/>
      <c r="CY48" s="627"/>
      <c r="CZ48" s="628" t="s">
        <v>179</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23526730</v>
      </c>
      <c r="CS49" s="639"/>
      <c r="CT49" s="639"/>
      <c r="CU49" s="639"/>
      <c r="CV49" s="639"/>
      <c r="CW49" s="639"/>
      <c r="CX49" s="639"/>
      <c r="CY49" s="640"/>
      <c r="CZ49" s="641">
        <v>100</v>
      </c>
      <c r="DA49" s="642"/>
      <c r="DB49" s="642"/>
      <c r="DC49" s="643"/>
      <c r="DD49" s="644">
        <v>10741054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heyMTu4oBQzOk/f2ju4Wzxz7B3tgsFHjD89ftps45Pg0LUKmwCZBCKRgMdTI2SAkNU+cysVwrNZYwFhdXmsB8A==" saltValue="dKh64ScoKocfwgho4I0c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23500</v>
      </c>
      <c r="R7" s="1156"/>
      <c r="S7" s="1156"/>
      <c r="T7" s="1156"/>
      <c r="U7" s="1156"/>
      <c r="V7" s="1156">
        <v>23438</v>
      </c>
      <c r="W7" s="1156"/>
      <c r="X7" s="1156"/>
      <c r="Y7" s="1156"/>
      <c r="Z7" s="1156"/>
      <c r="AA7" s="1156">
        <f>Q7-V7</f>
        <v>62</v>
      </c>
      <c r="AB7" s="1156"/>
      <c r="AC7" s="1156"/>
      <c r="AD7" s="1156"/>
      <c r="AE7" s="1157"/>
      <c r="AF7" s="1158">
        <v>59</v>
      </c>
      <c r="AG7" s="1159"/>
      <c r="AH7" s="1159"/>
      <c r="AI7" s="1159"/>
      <c r="AJ7" s="1160"/>
      <c r="AK7" s="1142" t="s">
        <v>573</v>
      </c>
      <c r="AL7" s="1143"/>
      <c r="AM7" s="1143"/>
      <c r="AN7" s="1143"/>
      <c r="AO7" s="1143"/>
      <c r="AP7" s="1143">
        <v>18128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577</v>
      </c>
      <c r="BT7" s="1147"/>
      <c r="BU7" s="1147"/>
      <c r="BV7" s="1147"/>
      <c r="BW7" s="1147"/>
      <c r="BX7" s="1147"/>
      <c r="BY7" s="1147"/>
      <c r="BZ7" s="1147"/>
      <c r="CA7" s="1147"/>
      <c r="CB7" s="1147"/>
      <c r="CC7" s="1147"/>
      <c r="CD7" s="1147"/>
      <c r="CE7" s="1147"/>
      <c r="CF7" s="1147"/>
      <c r="CG7" s="1148"/>
      <c r="CH7" s="1139">
        <v>1</v>
      </c>
      <c r="CI7" s="1140"/>
      <c r="CJ7" s="1140"/>
      <c r="CK7" s="1140"/>
      <c r="CL7" s="1141"/>
      <c r="CM7" s="1139">
        <v>5</v>
      </c>
      <c r="CN7" s="1140"/>
      <c r="CO7" s="1140"/>
      <c r="CP7" s="1140"/>
      <c r="CQ7" s="1141"/>
      <c r="CR7" s="1139">
        <v>15</v>
      </c>
      <c r="CS7" s="1140"/>
      <c r="CT7" s="1140"/>
      <c r="CU7" s="1140"/>
      <c r="CV7" s="1141"/>
      <c r="CW7" s="1139" t="s">
        <v>573</v>
      </c>
      <c r="CX7" s="1140"/>
      <c r="CY7" s="1140"/>
      <c r="CZ7" s="1140"/>
      <c r="DA7" s="1141"/>
      <c r="DB7" s="1139" t="s">
        <v>573</v>
      </c>
      <c r="DC7" s="1140"/>
      <c r="DD7" s="1140"/>
      <c r="DE7" s="1140"/>
      <c r="DF7" s="1141"/>
      <c r="DG7" s="1139" t="s">
        <v>573</v>
      </c>
      <c r="DH7" s="1140"/>
      <c r="DI7" s="1140"/>
      <c r="DJ7" s="1140"/>
      <c r="DK7" s="1141"/>
      <c r="DL7" s="1139" t="s">
        <v>573</v>
      </c>
      <c r="DM7" s="1140"/>
      <c r="DN7" s="1140"/>
      <c r="DO7" s="1140"/>
      <c r="DP7" s="1141"/>
      <c r="DQ7" s="1139" t="s">
        <v>573</v>
      </c>
      <c r="DR7" s="1140"/>
      <c r="DS7" s="1140"/>
      <c r="DT7" s="1140"/>
      <c r="DU7" s="1141"/>
      <c r="DV7" s="1166"/>
      <c r="DW7" s="1167"/>
      <c r="DX7" s="1167"/>
      <c r="DY7" s="1167"/>
      <c r="DZ7" s="1168"/>
      <c r="EA7" s="254"/>
    </row>
    <row r="8" spans="1:131" s="255" customFormat="1" ht="26.25" customHeight="1" x14ac:dyDescent="0.15">
      <c r="A8" s="261">
        <v>2</v>
      </c>
      <c r="B8" s="1082" t="s">
        <v>387</v>
      </c>
      <c r="C8" s="1083"/>
      <c r="D8" s="1083"/>
      <c r="E8" s="1083"/>
      <c r="F8" s="1083"/>
      <c r="G8" s="1083"/>
      <c r="H8" s="1083"/>
      <c r="I8" s="1083"/>
      <c r="J8" s="1083"/>
      <c r="K8" s="1083"/>
      <c r="L8" s="1083"/>
      <c r="M8" s="1083"/>
      <c r="N8" s="1083"/>
      <c r="O8" s="1083"/>
      <c r="P8" s="1084"/>
      <c r="Q8" s="1094">
        <v>23</v>
      </c>
      <c r="R8" s="1095"/>
      <c r="S8" s="1095"/>
      <c r="T8" s="1095"/>
      <c r="U8" s="1095"/>
      <c r="V8" s="1095">
        <v>23</v>
      </c>
      <c r="W8" s="1095"/>
      <c r="X8" s="1095"/>
      <c r="Y8" s="1095"/>
      <c r="Z8" s="1095"/>
      <c r="AA8" s="1095" t="s">
        <v>573</v>
      </c>
      <c r="AB8" s="1095"/>
      <c r="AC8" s="1095"/>
      <c r="AD8" s="1095"/>
      <c r="AE8" s="1096"/>
      <c r="AF8" s="1088" t="s">
        <v>179</v>
      </c>
      <c r="AG8" s="1089"/>
      <c r="AH8" s="1089"/>
      <c r="AI8" s="1089"/>
      <c r="AJ8" s="1090"/>
      <c r="AK8" s="1137">
        <v>19</v>
      </c>
      <c r="AL8" s="1138"/>
      <c r="AM8" s="1138"/>
      <c r="AN8" s="1138"/>
      <c r="AO8" s="1138"/>
      <c r="AP8" s="1138" t="s">
        <v>573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578</v>
      </c>
      <c r="BT8" s="1066"/>
      <c r="BU8" s="1066"/>
      <c r="BV8" s="1066"/>
      <c r="BW8" s="1066"/>
      <c r="BX8" s="1066"/>
      <c r="BY8" s="1066"/>
      <c r="BZ8" s="1066"/>
      <c r="CA8" s="1066"/>
      <c r="CB8" s="1066"/>
      <c r="CC8" s="1066"/>
      <c r="CD8" s="1066"/>
      <c r="CE8" s="1066"/>
      <c r="CF8" s="1066"/>
      <c r="CG8" s="1067"/>
      <c r="CH8" s="1040">
        <v>6</v>
      </c>
      <c r="CI8" s="1041"/>
      <c r="CJ8" s="1041"/>
      <c r="CK8" s="1041"/>
      <c r="CL8" s="1042"/>
      <c r="CM8" s="1040">
        <v>212</v>
      </c>
      <c r="CN8" s="1041"/>
      <c r="CO8" s="1041"/>
      <c r="CP8" s="1041"/>
      <c r="CQ8" s="1042"/>
      <c r="CR8" s="1040">
        <v>150</v>
      </c>
      <c r="CS8" s="1041"/>
      <c r="CT8" s="1041"/>
      <c r="CU8" s="1041"/>
      <c r="CV8" s="1042"/>
      <c r="CW8" s="1040" t="s">
        <v>572</v>
      </c>
      <c r="CX8" s="1041"/>
      <c r="CY8" s="1041"/>
      <c r="CZ8" s="1041"/>
      <c r="DA8" s="1042"/>
      <c r="DB8" s="1040" t="s">
        <v>573</v>
      </c>
      <c r="DC8" s="1041"/>
      <c r="DD8" s="1041"/>
      <c r="DE8" s="1041"/>
      <c r="DF8" s="1042"/>
      <c r="DG8" s="1040" t="s">
        <v>573</v>
      </c>
      <c r="DH8" s="1041"/>
      <c r="DI8" s="1041"/>
      <c r="DJ8" s="1041"/>
      <c r="DK8" s="1042"/>
      <c r="DL8" s="1040" t="s">
        <v>573</v>
      </c>
      <c r="DM8" s="1041"/>
      <c r="DN8" s="1041"/>
      <c r="DO8" s="1041"/>
      <c r="DP8" s="1042"/>
      <c r="DQ8" s="1040" t="s">
        <v>581</v>
      </c>
      <c r="DR8" s="1041"/>
      <c r="DS8" s="1041"/>
      <c r="DT8" s="1041"/>
      <c r="DU8" s="1042"/>
      <c r="DV8" s="1043"/>
      <c r="DW8" s="1044"/>
      <c r="DX8" s="1044"/>
      <c r="DY8" s="1044"/>
      <c r="DZ8" s="1045"/>
      <c r="EA8" s="254"/>
    </row>
    <row r="9" spans="1:131" s="255" customFormat="1" ht="26.25" customHeight="1" x14ac:dyDescent="0.15">
      <c r="A9" s="261">
        <v>3</v>
      </c>
      <c r="B9" s="1082" t="s">
        <v>388</v>
      </c>
      <c r="C9" s="1083"/>
      <c r="D9" s="1083"/>
      <c r="E9" s="1083"/>
      <c r="F9" s="1083"/>
      <c r="G9" s="1083"/>
      <c r="H9" s="1083"/>
      <c r="I9" s="1083"/>
      <c r="J9" s="1083"/>
      <c r="K9" s="1083"/>
      <c r="L9" s="1083"/>
      <c r="M9" s="1083"/>
      <c r="N9" s="1083"/>
      <c r="O9" s="1083"/>
      <c r="P9" s="1084"/>
      <c r="Q9" s="1094">
        <v>94</v>
      </c>
      <c r="R9" s="1095"/>
      <c r="S9" s="1095"/>
      <c r="T9" s="1095"/>
      <c r="U9" s="1095"/>
      <c r="V9" s="1095">
        <v>85</v>
      </c>
      <c r="W9" s="1095"/>
      <c r="X9" s="1095"/>
      <c r="Y9" s="1095"/>
      <c r="Z9" s="1095"/>
      <c r="AA9" s="1095">
        <f>Q9-V9</f>
        <v>9</v>
      </c>
      <c r="AB9" s="1095"/>
      <c r="AC9" s="1095"/>
      <c r="AD9" s="1095"/>
      <c r="AE9" s="1096"/>
      <c r="AF9" s="1088">
        <v>9</v>
      </c>
      <c r="AG9" s="1089"/>
      <c r="AH9" s="1089"/>
      <c r="AI9" s="1089"/>
      <c r="AJ9" s="1090"/>
      <c r="AK9" s="1137" t="s">
        <v>572</v>
      </c>
      <c r="AL9" s="1138"/>
      <c r="AM9" s="1138"/>
      <c r="AN9" s="1138"/>
      <c r="AO9" s="1138"/>
      <c r="AP9" s="1138">
        <v>80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579</v>
      </c>
      <c r="BT9" s="1066"/>
      <c r="BU9" s="1066"/>
      <c r="BV9" s="1066"/>
      <c r="BW9" s="1066"/>
      <c r="BX9" s="1066"/>
      <c r="BY9" s="1066"/>
      <c r="BZ9" s="1066"/>
      <c r="CA9" s="1066"/>
      <c r="CB9" s="1066"/>
      <c r="CC9" s="1066"/>
      <c r="CD9" s="1066"/>
      <c r="CE9" s="1066"/>
      <c r="CF9" s="1066"/>
      <c r="CG9" s="1067"/>
      <c r="CH9" s="1040">
        <v>1</v>
      </c>
      <c r="CI9" s="1041"/>
      <c r="CJ9" s="1041"/>
      <c r="CK9" s="1041"/>
      <c r="CL9" s="1042"/>
      <c r="CM9" s="1040">
        <v>26</v>
      </c>
      <c r="CN9" s="1041"/>
      <c r="CO9" s="1041"/>
      <c r="CP9" s="1041"/>
      <c r="CQ9" s="1042"/>
      <c r="CR9" s="1040">
        <v>5</v>
      </c>
      <c r="CS9" s="1041"/>
      <c r="CT9" s="1041"/>
      <c r="CU9" s="1041"/>
      <c r="CV9" s="1042"/>
      <c r="CW9" s="1040" t="s">
        <v>573</v>
      </c>
      <c r="CX9" s="1041"/>
      <c r="CY9" s="1041"/>
      <c r="CZ9" s="1041"/>
      <c r="DA9" s="1042"/>
      <c r="DB9" s="1040" t="s">
        <v>580</v>
      </c>
      <c r="DC9" s="1041"/>
      <c r="DD9" s="1041"/>
      <c r="DE9" s="1041"/>
      <c r="DF9" s="1042"/>
      <c r="DG9" s="1040" t="s">
        <v>573</v>
      </c>
      <c r="DH9" s="1041"/>
      <c r="DI9" s="1041"/>
      <c r="DJ9" s="1041"/>
      <c r="DK9" s="1042"/>
      <c r="DL9" s="1040" t="s">
        <v>573</v>
      </c>
      <c r="DM9" s="1041"/>
      <c r="DN9" s="1041"/>
      <c r="DO9" s="1041"/>
      <c r="DP9" s="1042"/>
      <c r="DQ9" s="1040" t="s">
        <v>573</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389</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f>SUM(Q7:U22)</f>
        <v>23617</v>
      </c>
      <c r="R23" s="1120"/>
      <c r="S23" s="1120"/>
      <c r="T23" s="1120"/>
      <c r="U23" s="1120"/>
      <c r="V23" s="1120">
        <f>SUM(V7:Z22)</f>
        <v>23546</v>
      </c>
      <c r="W23" s="1120"/>
      <c r="X23" s="1120"/>
      <c r="Y23" s="1120"/>
      <c r="Z23" s="1120"/>
      <c r="AA23" s="1120">
        <f>Q23-V23</f>
        <v>71</v>
      </c>
      <c r="AB23" s="1120"/>
      <c r="AC23" s="1120"/>
      <c r="AD23" s="1120"/>
      <c r="AE23" s="1121"/>
      <c r="AF23" s="1122">
        <v>68</v>
      </c>
      <c r="AG23" s="1120"/>
      <c r="AH23" s="1120"/>
      <c r="AI23" s="1120"/>
      <c r="AJ23" s="1123"/>
      <c r="AK23" s="1124"/>
      <c r="AL23" s="1125"/>
      <c r="AM23" s="1125"/>
      <c r="AN23" s="1125"/>
      <c r="AO23" s="1125"/>
      <c r="AP23" s="1120">
        <f>SUM(AP7:AT22)</f>
        <v>18208</v>
      </c>
      <c r="AQ23" s="1120"/>
      <c r="AR23" s="1120"/>
      <c r="AS23" s="1120"/>
      <c r="AT23" s="1120"/>
      <c r="AU23" s="1126"/>
      <c r="AV23" s="1126"/>
      <c r="AW23" s="1126"/>
      <c r="AX23" s="1126"/>
      <c r="AY23" s="1127"/>
      <c r="AZ23" s="1116" t="s">
        <v>179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3727</v>
      </c>
      <c r="R28" s="1105"/>
      <c r="S28" s="1105"/>
      <c r="T28" s="1105"/>
      <c r="U28" s="1105"/>
      <c r="V28" s="1105">
        <v>3670</v>
      </c>
      <c r="W28" s="1105"/>
      <c r="X28" s="1105"/>
      <c r="Y28" s="1105"/>
      <c r="Z28" s="1105"/>
      <c r="AA28" s="1105">
        <f t="shared" ref="AA28:AA35" si="0">Q28-V28</f>
        <v>57</v>
      </c>
      <c r="AB28" s="1105"/>
      <c r="AC28" s="1105"/>
      <c r="AD28" s="1105"/>
      <c r="AE28" s="1106"/>
      <c r="AF28" s="1107">
        <v>57</v>
      </c>
      <c r="AG28" s="1105"/>
      <c r="AH28" s="1105"/>
      <c r="AI28" s="1105"/>
      <c r="AJ28" s="1108"/>
      <c r="AK28" s="1109">
        <v>363</v>
      </c>
      <c r="AL28" s="1097"/>
      <c r="AM28" s="1097"/>
      <c r="AN28" s="1097"/>
      <c r="AO28" s="1097"/>
      <c r="AP28" s="1097" t="s">
        <v>573</v>
      </c>
      <c r="AQ28" s="1097"/>
      <c r="AR28" s="1097"/>
      <c r="AS28" s="1097"/>
      <c r="AT28" s="1097"/>
      <c r="AU28" s="1097" t="s">
        <v>573</v>
      </c>
      <c r="AV28" s="1097"/>
      <c r="AW28" s="1097"/>
      <c r="AX28" s="1097"/>
      <c r="AY28" s="1097"/>
      <c r="AZ28" s="1098" t="s">
        <v>573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403</v>
      </c>
      <c r="C29" s="1083"/>
      <c r="D29" s="1083"/>
      <c r="E29" s="1083"/>
      <c r="F29" s="1083"/>
      <c r="G29" s="1083"/>
      <c r="H29" s="1083"/>
      <c r="I29" s="1083"/>
      <c r="J29" s="1083"/>
      <c r="K29" s="1083"/>
      <c r="L29" s="1083"/>
      <c r="M29" s="1083"/>
      <c r="N29" s="1083"/>
      <c r="O29" s="1083"/>
      <c r="P29" s="1084"/>
      <c r="Q29" s="1094">
        <v>1983</v>
      </c>
      <c r="R29" s="1095"/>
      <c r="S29" s="1095"/>
      <c r="T29" s="1095"/>
      <c r="U29" s="1095"/>
      <c r="V29" s="1095">
        <v>1924</v>
      </c>
      <c r="W29" s="1095"/>
      <c r="X29" s="1095"/>
      <c r="Y29" s="1095"/>
      <c r="Z29" s="1095"/>
      <c r="AA29" s="1095">
        <f t="shared" si="0"/>
        <v>59</v>
      </c>
      <c r="AB29" s="1095"/>
      <c r="AC29" s="1095"/>
      <c r="AD29" s="1095"/>
      <c r="AE29" s="1096"/>
      <c r="AF29" s="1088">
        <v>59</v>
      </c>
      <c r="AG29" s="1089"/>
      <c r="AH29" s="1089"/>
      <c r="AI29" s="1089"/>
      <c r="AJ29" s="1090"/>
      <c r="AK29" s="1031">
        <v>297</v>
      </c>
      <c r="AL29" s="1022"/>
      <c r="AM29" s="1022"/>
      <c r="AN29" s="1022"/>
      <c r="AO29" s="1022"/>
      <c r="AP29" s="1022" t="s">
        <v>573</v>
      </c>
      <c r="AQ29" s="1022"/>
      <c r="AR29" s="1022"/>
      <c r="AS29" s="1022"/>
      <c r="AT29" s="1022"/>
      <c r="AU29" s="1022" t="s">
        <v>573</v>
      </c>
      <c r="AV29" s="1022"/>
      <c r="AW29" s="1022"/>
      <c r="AX29" s="1022"/>
      <c r="AY29" s="1022"/>
      <c r="AZ29" s="1093" t="s">
        <v>573</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404</v>
      </c>
      <c r="C30" s="1083"/>
      <c r="D30" s="1083"/>
      <c r="E30" s="1083"/>
      <c r="F30" s="1083"/>
      <c r="G30" s="1083"/>
      <c r="H30" s="1083"/>
      <c r="I30" s="1083"/>
      <c r="J30" s="1083"/>
      <c r="K30" s="1083"/>
      <c r="L30" s="1083"/>
      <c r="M30" s="1083"/>
      <c r="N30" s="1083"/>
      <c r="O30" s="1083"/>
      <c r="P30" s="1084"/>
      <c r="Q30" s="1094">
        <v>411</v>
      </c>
      <c r="R30" s="1095"/>
      <c r="S30" s="1095"/>
      <c r="T30" s="1095"/>
      <c r="U30" s="1095"/>
      <c r="V30" s="1095">
        <v>410</v>
      </c>
      <c r="W30" s="1095"/>
      <c r="X30" s="1095"/>
      <c r="Y30" s="1095"/>
      <c r="Z30" s="1095"/>
      <c r="AA30" s="1095">
        <f t="shared" si="0"/>
        <v>1</v>
      </c>
      <c r="AB30" s="1095"/>
      <c r="AC30" s="1095"/>
      <c r="AD30" s="1095"/>
      <c r="AE30" s="1096"/>
      <c r="AF30" s="1088">
        <v>1</v>
      </c>
      <c r="AG30" s="1089"/>
      <c r="AH30" s="1089"/>
      <c r="AI30" s="1089"/>
      <c r="AJ30" s="1090"/>
      <c r="AK30" s="1031">
        <v>141</v>
      </c>
      <c r="AL30" s="1022"/>
      <c r="AM30" s="1022"/>
      <c r="AN30" s="1022"/>
      <c r="AO30" s="1022"/>
      <c r="AP30" s="1022" t="s">
        <v>573</v>
      </c>
      <c r="AQ30" s="1022"/>
      <c r="AR30" s="1022"/>
      <c r="AS30" s="1022"/>
      <c r="AT30" s="1022"/>
      <c r="AU30" s="1022" t="s">
        <v>574</v>
      </c>
      <c r="AV30" s="1022"/>
      <c r="AW30" s="1022"/>
      <c r="AX30" s="1022"/>
      <c r="AY30" s="1022"/>
      <c r="AZ30" s="1093" t="s">
        <v>575</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405</v>
      </c>
      <c r="C31" s="1083"/>
      <c r="D31" s="1083"/>
      <c r="E31" s="1083"/>
      <c r="F31" s="1083"/>
      <c r="G31" s="1083"/>
      <c r="H31" s="1083"/>
      <c r="I31" s="1083"/>
      <c r="J31" s="1083"/>
      <c r="K31" s="1083"/>
      <c r="L31" s="1083"/>
      <c r="M31" s="1083"/>
      <c r="N31" s="1083"/>
      <c r="O31" s="1083"/>
      <c r="P31" s="1084"/>
      <c r="Q31" s="1094">
        <v>9</v>
      </c>
      <c r="R31" s="1095"/>
      <c r="S31" s="1095"/>
      <c r="T31" s="1095"/>
      <c r="U31" s="1095"/>
      <c r="V31" s="1095">
        <v>7</v>
      </c>
      <c r="W31" s="1095"/>
      <c r="X31" s="1095"/>
      <c r="Y31" s="1095"/>
      <c r="Z31" s="1095"/>
      <c r="AA31" s="1095">
        <f t="shared" si="0"/>
        <v>2</v>
      </c>
      <c r="AB31" s="1095"/>
      <c r="AC31" s="1095"/>
      <c r="AD31" s="1095"/>
      <c r="AE31" s="1096"/>
      <c r="AF31" s="1088">
        <v>2</v>
      </c>
      <c r="AG31" s="1089"/>
      <c r="AH31" s="1089"/>
      <c r="AI31" s="1089"/>
      <c r="AJ31" s="1090"/>
      <c r="AK31" s="1031">
        <v>0</v>
      </c>
      <c r="AL31" s="1022"/>
      <c r="AM31" s="1022"/>
      <c r="AN31" s="1022"/>
      <c r="AO31" s="1022"/>
      <c r="AP31" s="1022" t="s">
        <v>573</v>
      </c>
      <c r="AQ31" s="1022"/>
      <c r="AR31" s="1022"/>
      <c r="AS31" s="1022"/>
      <c r="AT31" s="1022"/>
      <c r="AU31" s="1022" t="s">
        <v>573</v>
      </c>
      <c r="AV31" s="1022"/>
      <c r="AW31" s="1022"/>
      <c r="AX31" s="1022"/>
      <c r="AY31" s="1022"/>
      <c r="AZ31" s="1093" t="s">
        <v>576</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v>778</v>
      </c>
      <c r="R32" s="1095"/>
      <c r="S32" s="1095"/>
      <c r="T32" s="1095"/>
      <c r="U32" s="1095"/>
      <c r="V32" s="1095">
        <v>759</v>
      </c>
      <c r="W32" s="1095"/>
      <c r="X32" s="1095"/>
      <c r="Y32" s="1095"/>
      <c r="Z32" s="1095"/>
      <c r="AA32" s="1095">
        <f t="shared" si="0"/>
        <v>19</v>
      </c>
      <c r="AB32" s="1095"/>
      <c r="AC32" s="1095"/>
      <c r="AD32" s="1095"/>
      <c r="AE32" s="1096"/>
      <c r="AF32" s="1088">
        <v>43</v>
      </c>
      <c r="AG32" s="1089"/>
      <c r="AH32" s="1089"/>
      <c r="AI32" s="1089"/>
      <c r="AJ32" s="1090"/>
      <c r="AK32" s="1031">
        <f>ROUND((3153231+4702049+61558951+10593448+1726000)/1000000,0)</f>
        <v>82</v>
      </c>
      <c r="AL32" s="1022"/>
      <c r="AM32" s="1022"/>
      <c r="AN32" s="1022"/>
      <c r="AO32" s="1022"/>
      <c r="AP32" s="1022">
        <v>5091</v>
      </c>
      <c r="AQ32" s="1022"/>
      <c r="AR32" s="1022"/>
      <c r="AS32" s="1022"/>
      <c r="AT32" s="1022"/>
      <c r="AU32" s="1022">
        <v>202</v>
      </c>
      <c r="AV32" s="1022"/>
      <c r="AW32" s="1022"/>
      <c r="AX32" s="1022"/>
      <c r="AY32" s="1022"/>
      <c r="AZ32" s="1093" t="s">
        <v>573</v>
      </c>
      <c r="BA32" s="1093"/>
      <c r="BB32" s="1093"/>
      <c r="BC32" s="1093"/>
      <c r="BD32" s="1093"/>
      <c r="BE32" s="1077" t="s">
        <v>407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408</v>
      </c>
      <c r="C33" s="1083"/>
      <c r="D33" s="1083"/>
      <c r="E33" s="1083"/>
      <c r="F33" s="1083"/>
      <c r="G33" s="1083"/>
      <c r="H33" s="1083"/>
      <c r="I33" s="1083"/>
      <c r="J33" s="1083"/>
      <c r="K33" s="1083"/>
      <c r="L33" s="1083"/>
      <c r="M33" s="1083"/>
      <c r="N33" s="1083"/>
      <c r="O33" s="1083"/>
      <c r="P33" s="1084"/>
      <c r="Q33" s="1094">
        <f>ROUND((470109693+240672539)/1000000,0)</f>
        <v>711</v>
      </c>
      <c r="R33" s="1095"/>
      <c r="S33" s="1095"/>
      <c r="T33" s="1095"/>
      <c r="U33" s="1095"/>
      <c r="V33" s="1095">
        <f>ROUND((694263687+40746977)/1000000,0)</f>
        <v>735</v>
      </c>
      <c r="W33" s="1095"/>
      <c r="X33" s="1095"/>
      <c r="Y33" s="1095"/>
      <c r="Z33" s="1095"/>
      <c r="AA33" s="1095">
        <f t="shared" si="0"/>
        <v>-24</v>
      </c>
      <c r="AB33" s="1095"/>
      <c r="AC33" s="1095"/>
      <c r="AD33" s="1095"/>
      <c r="AE33" s="1096"/>
      <c r="AF33" s="1088">
        <v>310</v>
      </c>
      <c r="AG33" s="1089"/>
      <c r="AH33" s="1089"/>
      <c r="AI33" s="1089"/>
      <c r="AJ33" s="1090"/>
      <c r="AK33" s="1031">
        <f>ROUND((38423108+16888358+50301743+11815341+4482450)/1000000,0)</f>
        <v>122</v>
      </c>
      <c r="AL33" s="1022"/>
      <c r="AM33" s="1022"/>
      <c r="AN33" s="1022"/>
      <c r="AO33" s="1022"/>
      <c r="AP33" s="1022">
        <v>2766</v>
      </c>
      <c r="AQ33" s="1022"/>
      <c r="AR33" s="1022"/>
      <c r="AS33" s="1022"/>
      <c r="AT33" s="1022"/>
      <c r="AU33" s="1022">
        <v>1069</v>
      </c>
      <c r="AV33" s="1022"/>
      <c r="AW33" s="1022"/>
      <c r="AX33" s="1022"/>
      <c r="AY33" s="1022"/>
      <c r="AZ33" s="1093" t="s">
        <v>573</v>
      </c>
      <c r="BA33" s="1093"/>
      <c r="BB33" s="1093"/>
      <c r="BC33" s="1093"/>
      <c r="BD33" s="1093"/>
      <c r="BE33" s="1077" t="s">
        <v>407</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409</v>
      </c>
      <c r="C34" s="1083"/>
      <c r="D34" s="1083"/>
      <c r="E34" s="1083"/>
      <c r="F34" s="1083"/>
      <c r="G34" s="1083"/>
      <c r="H34" s="1083"/>
      <c r="I34" s="1083"/>
      <c r="J34" s="1083"/>
      <c r="K34" s="1083"/>
      <c r="L34" s="1083"/>
      <c r="M34" s="1083"/>
      <c r="N34" s="1083"/>
      <c r="O34" s="1083"/>
      <c r="P34" s="1084"/>
      <c r="Q34" s="1094">
        <f>ROUND((3000702522+1516699682+79967262)/1000000,0)</f>
        <v>4597</v>
      </c>
      <c r="R34" s="1095"/>
      <c r="S34" s="1095"/>
      <c r="T34" s="1095"/>
      <c r="U34" s="1095"/>
      <c r="V34" s="1095">
        <f>ROUND((4611294487+153261597+876900)/1000000,0)</f>
        <v>4765</v>
      </c>
      <c r="W34" s="1095"/>
      <c r="X34" s="1095"/>
      <c r="Y34" s="1095"/>
      <c r="Z34" s="1095"/>
      <c r="AA34" s="1095">
        <f t="shared" si="0"/>
        <v>-168</v>
      </c>
      <c r="AB34" s="1095"/>
      <c r="AC34" s="1095"/>
      <c r="AD34" s="1095"/>
      <c r="AE34" s="1096"/>
      <c r="AF34" s="1088">
        <v>2</v>
      </c>
      <c r="AG34" s="1089"/>
      <c r="AH34" s="1089"/>
      <c r="AI34" s="1089"/>
      <c r="AJ34" s="1090"/>
      <c r="AK34" s="1031">
        <f>ROUND((201775606+1095583910+132067550)/1000000,0)</f>
        <v>1429</v>
      </c>
      <c r="AL34" s="1022"/>
      <c r="AM34" s="1022"/>
      <c r="AN34" s="1022"/>
      <c r="AO34" s="1022"/>
      <c r="AP34" s="1022">
        <v>2994</v>
      </c>
      <c r="AQ34" s="1022"/>
      <c r="AR34" s="1022"/>
      <c r="AS34" s="1022"/>
      <c r="AT34" s="1022"/>
      <c r="AU34" s="1022">
        <v>1888</v>
      </c>
      <c r="AV34" s="1022"/>
      <c r="AW34" s="1022"/>
      <c r="AX34" s="1022"/>
      <c r="AY34" s="1022"/>
      <c r="AZ34" s="1093" t="s">
        <v>573</v>
      </c>
      <c r="BA34" s="1093"/>
      <c r="BB34" s="1093"/>
      <c r="BC34" s="1093"/>
      <c r="BD34" s="1093"/>
      <c r="BE34" s="1077" t="s">
        <v>407</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410</v>
      </c>
      <c r="C35" s="1083"/>
      <c r="D35" s="1083"/>
      <c r="E35" s="1083"/>
      <c r="F35" s="1083"/>
      <c r="G35" s="1083"/>
      <c r="H35" s="1083"/>
      <c r="I35" s="1083"/>
      <c r="J35" s="1083"/>
      <c r="K35" s="1083"/>
      <c r="L35" s="1083"/>
      <c r="M35" s="1083"/>
      <c r="N35" s="1083"/>
      <c r="O35" s="1083"/>
      <c r="P35" s="1084"/>
      <c r="Q35" s="1094">
        <v>177</v>
      </c>
      <c r="R35" s="1095"/>
      <c r="S35" s="1095"/>
      <c r="T35" s="1095"/>
      <c r="U35" s="1095"/>
      <c r="V35" s="1095">
        <v>124</v>
      </c>
      <c r="W35" s="1095"/>
      <c r="X35" s="1095"/>
      <c r="Y35" s="1095"/>
      <c r="Z35" s="1095"/>
      <c r="AA35" s="1095">
        <f t="shared" si="0"/>
        <v>53</v>
      </c>
      <c r="AB35" s="1095"/>
      <c r="AC35" s="1095"/>
      <c r="AD35" s="1095"/>
      <c r="AE35" s="1096"/>
      <c r="AF35" s="1088">
        <v>664</v>
      </c>
      <c r="AG35" s="1089"/>
      <c r="AH35" s="1089"/>
      <c r="AI35" s="1089"/>
      <c r="AJ35" s="1090"/>
      <c r="AK35" s="1031">
        <v>0</v>
      </c>
      <c r="AL35" s="1022"/>
      <c r="AM35" s="1022"/>
      <c r="AN35" s="1022"/>
      <c r="AO35" s="1022"/>
      <c r="AP35" s="1022">
        <v>38</v>
      </c>
      <c r="AQ35" s="1022"/>
      <c r="AR35" s="1022"/>
      <c r="AS35" s="1022"/>
      <c r="AT35" s="1022"/>
      <c r="AU35" s="1022">
        <v>0</v>
      </c>
      <c r="AV35" s="1022"/>
      <c r="AW35" s="1022"/>
      <c r="AX35" s="1022"/>
      <c r="AY35" s="1022"/>
      <c r="AZ35" s="1093" t="s">
        <v>573</v>
      </c>
      <c r="BA35" s="1093"/>
      <c r="BB35" s="1093"/>
      <c r="BC35" s="1093"/>
      <c r="BD35" s="1093"/>
      <c r="BE35" s="1077" t="s">
        <v>407</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f>SUM(AF28:AJ62)</f>
        <v>1138</v>
      </c>
      <c r="AG63" s="1010"/>
      <c r="AH63" s="1010"/>
      <c r="AI63" s="1010"/>
      <c r="AJ63" s="1075"/>
      <c r="AK63" s="1076"/>
      <c r="AL63" s="1014"/>
      <c r="AM63" s="1014"/>
      <c r="AN63" s="1014"/>
      <c r="AO63" s="1014"/>
      <c r="AP63" s="1010">
        <f>SUM(AP28:AT62)</f>
        <v>10889</v>
      </c>
      <c r="AQ63" s="1010"/>
      <c r="AR63" s="1010"/>
      <c r="AS63" s="1010"/>
      <c r="AT63" s="1010"/>
      <c r="AU63" s="1010">
        <f>SUM(AU28:AY62)</f>
        <v>3159</v>
      </c>
      <c r="AV63" s="1010"/>
      <c r="AW63" s="1010"/>
      <c r="AX63" s="1010"/>
      <c r="AY63" s="1010"/>
      <c r="AZ63" s="1070"/>
      <c r="BA63" s="1070"/>
      <c r="BB63" s="1070"/>
      <c r="BC63" s="1070"/>
      <c r="BD63" s="1070"/>
      <c r="BE63" s="1011"/>
      <c r="BF63" s="1011"/>
      <c r="BG63" s="1011"/>
      <c r="BH63" s="1011"/>
      <c r="BI63" s="1012"/>
      <c r="BJ63" s="1071" t="s">
        <v>179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395</v>
      </c>
      <c r="W66" s="1053"/>
      <c r="X66" s="1053"/>
      <c r="Y66" s="1053"/>
      <c r="Z66" s="1054"/>
      <c r="AA66" s="1052" t="s">
        <v>396</v>
      </c>
      <c r="AB66" s="1053"/>
      <c r="AC66" s="1053"/>
      <c r="AD66" s="1053"/>
      <c r="AE66" s="1054"/>
      <c r="AF66" s="1058" t="s">
        <v>397</v>
      </c>
      <c r="AG66" s="1059"/>
      <c r="AH66" s="1059"/>
      <c r="AI66" s="1059"/>
      <c r="AJ66" s="1060"/>
      <c r="AK66" s="1052" t="s">
        <v>398</v>
      </c>
      <c r="AL66" s="1047"/>
      <c r="AM66" s="1047"/>
      <c r="AN66" s="1047"/>
      <c r="AO66" s="1048"/>
      <c r="AP66" s="1052" t="s">
        <v>399</v>
      </c>
      <c r="AQ66" s="1053"/>
      <c r="AR66" s="1053"/>
      <c r="AS66" s="1053"/>
      <c r="AT66" s="1054"/>
      <c r="AU66" s="1052" t="s">
        <v>415</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SUM(CR7:CV9)</f>
        <v>170</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307</v>
      </c>
      <c r="AG109" s="945"/>
      <c r="AH109" s="945"/>
      <c r="AI109" s="945"/>
      <c r="AJ109" s="946"/>
      <c r="AK109" s="947" t="s">
        <v>306</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307</v>
      </c>
      <c r="BW109" s="945"/>
      <c r="BX109" s="945"/>
      <c r="BY109" s="945"/>
      <c r="BZ109" s="946"/>
      <c r="CA109" s="947" t="s">
        <v>306</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307</v>
      </c>
      <c r="DM109" s="945"/>
      <c r="DN109" s="945"/>
      <c r="DO109" s="945"/>
      <c r="DP109" s="946"/>
      <c r="DQ109" s="947" t="s">
        <v>306</v>
      </c>
      <c r="DR109" s="945"/>
      <c r="DS109" s="945"/>
      <c r="DT109" s="945"/>
      <c r="DU109" s="946"/>
      <c r="DV109" s="947" t="s">
        <v>426</v>
      </c>
      <c r="DW109" s="945"/>
      <c r="DX109" s="945"/>
      <c r="DY109" s="945"/>
      <c r="DZ109" s="976"/>
    </row>
    <row r="110" spans="1:131" s="246" customFormat="1" ht="26.25" customHeight="1" x14ac:dyDescent="0.15">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2246950</v>
      </c>
      <c r="AB110" s="938"/>
      <c r="AC110" s="938"/>
      <c r="AD110" s="938"/>
      <c r="AE110" s="939"/>
      <c r="AF110" s="940">
        <v>2102841</v>
      </c>
      <c r="AG110" s="938"/>
      <c r="AH110" s="938"/>
      <c r="AI110" s="938"/>
      <c r="AJ110" s="939"/>
      <c r="AK110" s="940">
        <v>2133015</v>
      </c>
      <c r="AL110" s="938"/>
      <c r="AM110" s="938"/>
      <c r="AN110" s="938"/>
      <c r="AO110" s="939"/>
      <c r="AP110" s="941">
        <v>27.8</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19762698</v>
      </c>
      <c r="BR110" s="885"/>
      <c r="BS110" s="885"/>
      <c r="BT110" s="885"/>
      <c r="BU110" s="885"/>
      <c r="BV110" s="885">
        <v>19160228</v>
      </c>
      <c r="BW110" s="885"/>
      <c r="BX110" s="885"/>
      <c r="BY110" s="885"/>
      <c r="BZ110" s="885"/>
      <c r="CA110" s="885">
        <v>18208213</v>
      </c>
      <c r="CB110" s="885"/>
      <c r="CC110" s="885"/>
      <c r="CD110" s="885"/>
      <c r="CE110" s="885"/>
      <c r="CF110" s="909">
        <v>237.2</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179</v>
      </c>
      <c r="DH110" s="885"/>
      <c r="DI110" s="885"/>
      <c r="DJ110" s="885"/>
      <c r="DK110" s="885"/>
      <c r="DL110" s="885" t="s">
        <v>432</v>
      </c>
      <c r="DM110" s="885"/>
      <c r="DN110" s="885"/>
      <c r="DO110" s="885"/>
      <c r="DP110" s="885"/>
      <c r="DQ110" s="885" t="s">
        <v>179</v>
      </c>
      <c r="DR110" s="885"/>
      <c r="DS110" s="885"/>
      <c r="DT110" s="885"/>
      <c r="DU110" s="885"/>
      <c r="DV110" s="886" t="s">
        <v>179</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179</v>
      </c>
      <c r="AB111" s="966"/>
      <c r="AC111" s="966"/>
      <c r="AD111" s="966"/>
      <c r="AE111" s="967"/>
      <c r="AF111" s="968" t="s">
        <v>179</v>
      </c>
      <c r="AG111" s="966"/>
      <c r="AH111" s="966"/>
      <c r="AI111" s="966"/>
      <c r="AJ111" s="967"/>
      <c r="AK111" s="968" t="s">
        <v>179</v>
      </c>
      <c r="AL111" s="966"/>
      <c r="AM111" s="966"/>
      <c r="AN111" s="966"/>
      <c r="AO111" s="967"/>
      <c r="AP111" s="969" t="s">
        <v>179</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134930</v>
      </c>
      <c r="BR111" s="857"/>
      <c r="BS111" s="857"/>
      <c r="BT111" s="857"/>
      <c r="BU111" s="857"/>
      <c r="BV111" s="857">
        <v>117967</v>
      </c>
      <c r="BW111" s="857"/>
      <c r="BX111" s="857"/>
      <c r="BY111" s="857"/>
      <c r="BZ111" s="857"/>
      <c r="CA111" s="857">
        <v>111252</v>
      </c>
      <c r="CB111" s="857"/>
      <c r="CC111" s="857"/>
      <c r="CD111" s="857"/>
      <c r="CE111" s="857"/>
      <c r="CF111" s="918">
        <v>1.4</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179</v>
      </c>
      <c r="DH111" s="857"/>
      <c r="DI111" s="857"/>
      <c r="DJ111" s="857"/>
      <c r="DK111" s="857"/>
      <c r="DL111" s="857" t="s">
        <v>179</v>
      </c>
      <c r="DM111" s="857"/>
      <c r="DN111" s="857"/>
      <c r="DO111" s="857"/>
      <c r="DP111" s="857"/>
      <c r="DQ111" s="857" t="s">
        <v>179</v>
      </c>
      <c r="DR111" s="857"/>
      <c r="DS111" s="857"/>
      <c r="DT111" s="857"/>
      <c r="DU111" s="857"/>
      <c r="DV111" s="834" t="s">
        <v>432</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179</v>
      </c>
      <c r="AB112" s="820"/>
      <c r="AC112" s="820"/>
      <c r="AD112" s="820"/>
      <c r="AE112" s="821"/>
      <c r="AF112" s="822" t="s">
        <v>438</v>
      </c>
      <c r="AG112" s="820"/>
      <c r="AH112" s="820"/>
      <c r="AI112" s="820"/>
      <c r="AJ112" s="821"/>
      <c r="AK112" s="822" t="s">
        <v>179</v>
      </c>
      <c r="AL112" s="820"/>
      <c r="AM112" s="820"/>
      <c r="AN112" s="820"/>
      <c r="AO112" s="821"/>
      <c r="AP112" s="867" t="s">
        <v>432</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4040850</v>
      </c>
      <c r="BR112" s="857"/>
      <c r="BS112" s="857"/>
      <c r="BT112" s="857"/>
      <c r="BU112" s="857"/>
      <c r="BV112" s="857">
        <v>3810870</v>
      </c>
      <c r="BW112" s="857"/>
      <c r="BX112" s="857"/>
      <c r="BY112" s="857"/>
      <c r="BZ112" s="857"/>
      <c r="CA112" s="857">
        <v>3450623</v>
      </c>
      <c r="CB112" s="857"/>
      <c r="CC112" s="857"/>
      <c r="CD112" s="857"/>
      <c r="CE112" s="857"/>
      <c r="CF112" s="918">
        <v>44.9</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179</v>
      </c>
      <c r="DH112" s="857"/>
      <c r="DI112" s="857"/>
      <c r="DJ112" s="857"/>
      <c r="DK112" s="857"/>
      <c r="DL112" s="857" t="s">
        <v>179</v>
      </c>
      <c r="DM112" s="857"/>
      <c r="DN112" s="857"/>
      <c r="DO112" s="857"/>
      <c r="DP112" s="857"/>
      <c r="DQ112" s="857" t="s">
        <v>179</v>
      </c>
      <c r="DR112" s="857"/>
      <c r="DS112" s="857"/>
      <c r="DT112" s="857"/>
      <c r="DU112" s="857"/>
      <c r="DV112" s="834" t="s">
        <v>179</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332586</v>
      </c>
      <c r="AB113" s="966"/>
      <c r="AC113" s="966"/>
      <c r="AD113" s="966"/>
      <c r="AE113" s="967"/>
      <c r="AF113" s="968">
        <v>337417</v>
      </c>
      <c r="AG113" s="966"/>
      <c r="AH113" s="966"/>
      <c r="AI113" s="966"/>
      <c r="AJ113" s="967"/>
      <c r="AK113" s="968">
        <v>250351</v>
      </c>
      <c r="AL113" s="966"/>
      <c r="AM113" s="966"/>
      <c r="AN113" s="966"/>
      <c r="AO113" s="967"/>
      <c r="AP113" s="969">
        <v>3.3</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t="s">
        <v>179</v>
      </c>
      <c r="BR113" s="857"/>
      <c r="BS113" s="857"/>
      <c r="BT113" s="857"/>
      <c r="BU113" s="857"/>
      <c r="BV113" s="857" t="s">
        <v>179</v>
      </c>
      <c r="BW113" s="857"/>
      <c r="BX113" s="857"/>
      <c r="BY113" s="857"/>
      <c r="BZ113" s="857"/>
      <c r="CA113" s="857" t="s">
        <v>179</v>
      </c>
      <c r="CB113" s="857"/>
      <c r="CC113" s="857"/>
      <c r="CD113" s="857"/>
      <c r="CE113" s="857"/>
      <c r="CF113" s="918" t="s">
        <v>179</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179</v>
      </c>
      <c r="DH113" s="820"/>
      <c r="DI113" s="820"/>
      <c r="DJ113" s="820"/>
      <c r="DK113" s="821"/>
      <c r="DL113" s="822" t="s">
        <v>179</v>
      </c>
      <c r="DM113" s="820"/>
      <c r="DN113" s="820"/>
      <c r="DO113" s="820"/>
      <c r="DP113" s="821"/>
      <c r="DQ113" s="822" t="s">
        <v>432</v>
      </c>
      <c r="DR113" s="820"/>
      <c r="DS113" s="820"/>
      <c r="DT113" s="820"/>
      <c r="DU113" s="821"/>
      <c r="DV113" s="867" t="s">
        <v>179</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179</v>
      </c>
      <c r="AB114" s="820"/>
      <c r="AC114" s="820"/>
      <c r="AD114" s="820"/>
      <c r="AE114" s="821"/>
      <c r="AF114" s="822" t="s">
        <v>432</v>
      </c>
      <c r="AG114" s="820"/>
      <c r="AH114" s="820"/>
      <c r="AI114" s="820"/>
      <c r="AJ114" s="821"/>
      <c r="AK114" s="822" t="s">
        <v>179</v>
      </c>
      <c r="AL114" s="820"/>
      <c r="AM114" s="820"/>
      <c r="AN114" s="820"/>
      <c r="AO114" s="821"/>
      <c r="AP114" s="867" t="s">
        <v>179</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3831607</v>
      </c>
      <c r="BR114" s="857"/>
      <c r="BS114" s="857"/>
      <c r="BT114" s="857"/>
      <c r="BU114" s="857"/>
      <c r="BV114" s="857">
        <v>3818949</v>
      </c>
      <c r="BW114" s="857"/>
      <c r="BX114" s="857"/>
      <c r="BY114" s="857"/>
      <c r="BZ114" s="857"/>
      <c r="CA114" s="857">
        <v>3345677</v>
      </c>
      <c r="CB114" s="857"/>
      <c r="CC114" s="857"/>
      <c r="CD114" s="857"/>
      <c r="CE114" s="857"/>
      <c r="CF114" s="918">
        <v>43.6</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179</v>
      </c>
      <c r="DH114" s="820"/>
      <c r="DI114" s="820"/>
      <c r="DJ114" s="820"/>
      <c r="DK114" s="821"/>
      <c r="DL114" s="822" t="s">
        <v>179</v>
      </c>
      <c r="DM114" s="820"/>
      <c r="DN114" s="820"/>
      <c r="DO114" s="820"/>
      <c r="DP114" s="821"/>
      <c r="DQ114" s="822" t="s">
        <v>432</v>
      </c>
      <c r="DR114" s="820"/>
      <c r="DS114" s="820"/>
      <c r="DT114" s="820"/>
      <c r="DU114" s="821"/>
      <c r="DV114" s="867" t="s">
        <v>179</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24514</v>
      </c>
      <c r="AB115" s="966"/>
      <c r="AC115" s="966"/>
      <c r="AD115" s="966"/>
      <c r="AE115" s="967"/>
      <c r="AF115" s="968">
        <v>16964</v>
      </c>
      <c r="AG115" s="966"/>
      <c r="AH115" s="966"/>
      <c r="AI115" s="966"/>
      <c r="AJ115" s="967"/>
      <c r="AK115" s="968">
        <v>6716</v>
      </c>
      <c r="AL115" s="966"/>
      <c r="AM115" s="966"/>
      <c r="AN115" s="966"/>
      <c r="AO115" s="967"/>
      <c r="AP115" s="969">
        <v>0.1</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179</v>
      </c>
      <c r="BR115" s="857"/>
      <c r="BS115" s="857"/>
      <c r="BT115" s="857"/>
      <c r="BU115" s="857"/>
      <c r="BV115" s="857" t="s">
        <v>179</v>
      </c>
      <c r="BW115" s="857"/>
      <c r="BX115" s="857"/>
      <c r="BY115" s="857"/>
      <c r="BZ115" s="857"/>
      <c r="CA115" s="857" t="s">
        <v>179</v>
      </c>
      <c r="CB115" s="857"/>
      <c r="CC115" s="857"/>
      <c r="CD115" s="857"/>
      <c r="CE115" s="857"/>
      <c r="CF115" s="918" t="s">
        <v>179</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104508</v>
      </c>
      <c r="DH115" s="820"/>
      <c r="DI115" s="820"/>
      <c r="DJ115" s="820"/>
      <c r="DK115" s="821"/>
      <c r="DL115" s="822">
        <v>104508</v>
      </c>
      <c r="DM115" s="820"/>
      <c r="DN115" s="820"/>
      <c r="DO115" s="820"/>
      <c r="DP115" s="821"/>
      <c r="DQ115" s="822">
        <v>104508</v>
      </c>
      <c r="DR115" s="820"/>
      <c r="DS115" s="820"/>
      <c r="DT115" s="820"/>
      <c r="DU115" s="821"/>
      <c r="DV115" s="867">
        <v>1.4</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948</v>
      </c>
      <c r="AB116" s="820"/>
      <c r="AC116" s="820"/>
      <c r="AD116" s="820"/>
      <c r="AE116" s="821"/>
      <c r="AF116" s="822">
        <v>988</v>
      </c>
      <c r="AG116" s="820"/>
      <c r="AH116" s="820"/>
      <c r="AI116" s="820"/>
      <c r="AJ116" s="821"/>
      <c r="AK116" s="822">
        <v>746</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179</v>
      </c>
      <c r="BR116" s="857"/>
      <c r="BS116" s="857"/>
      <c r="BT116" s="857"/>
      <c r="BU116" s="857"/>
      <c r="BV116" s="857" t="s">
        <v>179</v>
      </c>
      <c r="BW116" s="857"/>
      <c r="BX116" s="857"/>
      <c r="BY116" s="857"/>
      <c r="BZ116" s="857"/>
      <c r="CA116" s="857" t="s">
        <v>179</v>
      </c>
      <c r="CB116" s="857"/>
      <c r="CC116" s="857"/>
      <c r="CD116" s="857"/>
      <c r="CE116" s="857"/>
      <c r="CF116" s="918" t="s">
        <v>179</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30422</v>
      </c>
      <c r="DH116" s="820"/>
      <c r="DI116" s="820"/>
      <c r="DJ116" s="820"/>
      <c r="DK116" s="821"/>
      <c r="DL116" s="822">
        <v>13459</v>
      </c>
      <c r="DM116" s="820"/>
      <c r="DN116" s="820"/>
      <c r="DO116" s="820"/>
      <c r="DP116" s="821"/>
      <c r="DQ116" s="822">
        <v>6744</v>
      </c>
      <c r="DR116" s="820"/>
      <c r="DS116" s="820"/>
      <c r="DT116" s="820"/>
      <c r="DU116" s="821"/>
      <c r="DV116" s="867">
        <v>0.1</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2604998</v>
      </c>
      <c r="AB117" s="952"/>
      <c r="AC117" s="952"/>
      <c r="AD117" s="952"/>
      <c r="AE117" s="953"/>
      <c r="AF117" s="954">
        <v>2458210</v>
      </c>
      <c r="AG117" s="952"/>
      <c r="AH117" s="952"/>
      <c r="AI117" s="952"/>
      <c r="AJ117" s="953"/>
      <c r="AK117" s="954">
        <v>2390828</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179</v>
      </c>
      <c r="BR117" s="857"/>
      <c r="BS117" s="857"/>
      <c r="BT117" s="857"/>
      <c r="BU117" s="857"/>
      <c r="BV117" s="857" t="s">
        <v>179</v>
      </c>
      <c r="BW117" s="857"/>
      <c r="BX117" s="857"/>
      <c r="BY117" s="857"/>
      <c r="BZ117" s="857"/>
      <c r="CA117" s="857" t="s">
        <v>432</v>
      </c>
      <c r="CB117" s="857"/>
      <c r="CC117" s="857"/>
      <c r="CD117" s="857"/>
      <c r="CE117" s="857"/>
      <c r="CF117" s="918" t="s">
        <v>432</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179</v>
      </c>
      <c r="DH117" s="820"/>
      <c r="DI117" s="820"/>
      <c r="DJ117" s="820"/>
      <c r="DK117" s="821"/>
      <c r="DL117" s="822" t="s">
        <v>432</v>
      </c>
      <c r="DM117" s="820"/>
      <c r="DN117" s="820"/>
      <c r="DO117" s="820"/>
      <c r="DP117" s="821"/>
      <c r="DQ117" s="822" t="s">
        <v>179</v>
      </c>
      <c r="DR117" s="820"/>
      <c r="DS117" s="820"/>
      <c r="DT117" s="820"/>
      <c r="DU117" s="821"/>
      <c r="DV117" s="867" t="s">
        <v>432</v>
      </c>
      <c r="DW117" s="868"/>
      <c r="DX117" s="868"/>
      <c r="DY117" s="868"/>
      <c r="DZ117" s="869"/>
    </row>
    <row r="118" spans="1:130" s="246" customFormat="1" ht="26.25" customHeight="1" x14ac:dyDescent="0.15">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307</v>
      </c>
      <c r="AG118" s="945"/>
      <c r="AH118" s="945"/>
      <c r="AI118" s="945"/>
      <c r="AJ118" s="946"/>
      <c r="AK118" s="947" t="s">
        <v>306</v>
      </c>
      <c r="AL118" s="945"/>
      <c r="AM118" s="945"/>
      <c r="AN118" s="945"/>
      <c r="AO118" s="946"/>
      <c r="AP118" s="948" t="s">
        <v>426</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179</v>
      </c>
      <c r="BR118" s="888"/>
      <c r="BS118" s="888"/>
      <c r="BT118" s="888"/>
      <c r="BU118" s="888"/>
      <c r="BV118" s="888" t="s">
        <v>179</v>
      </c>
      <c r="BW118" s="888"/>
      <c r="BX118" s="888"/>
      <c r="BY118" s="888"/>
      <c r="BZ118" s="888"/>
      <c r="CA118" s="888" t="s">
        <v>179</v>
      </c>
      <c r="CB118" s="888"/>
      <c r="CC118" s="888"/>
      <c r="CD118" s="888"/>
      <c r="CE118" s="888"/>
      <c r="CF118" s="918" t="s">
        <v>179</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179</v>
      </c>
      <c r="DH118" s="820"/>
      <c r="DI118" s="820"/>
      <c r="DJ118" s="820"/>
      <c r="DK118" s="821"/>
      <c r="DL118" s="822" t="s">
        <v>179</v>
      </c>
      <c r="DM118" s="820"/>
      <c r="DN118" s="820"/>
      <c r="DO118" s="820"/>
      <c r="DP118" s="821"/>
      <c r="DQ118" s="822" t="s">
        <v>179</v>
      </c>
      <c r="DR118" s="820"/>
      <c r="DS118" s="820"/>
      <c r="DT118" s="820"/>
      <c r="DU118" s="821"/>
      <c r="DV118" s="867" t="s">
        <v>179</v>
      </c>
      <c r="DW118" s="868"/>
      <c r="DX118" s="868"/>
      <c r="DY118" s="868"/>
      <c r="DZ118" s="869"/>
    </row>
    <row r="119" spans="1:130" s="246" customFormat="1" ht="26.25" customHeight="1" x14ac:dyDescent="0.15">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179</v>
      </c>
      <c r="AB119" s="938"/>
      <c r="AC119" s="938"/>
      <c r="AD119" s="938"/>
      <c r="AE119" s="939"/>
      <c r="AF119" s="940" t="s">
        <v>179</v>
      </c>
      <c r="AG119" s="938"/>
      <c r="AH119" s="938"/>
      <c r="AI119" s="938"/>
      <c r="AJ119" s="939"/>
      <c r="AK119" s="940" t="s">
        <v>432</v>
      </c>
      <c r="AL119" s="938"/>
      <c r="AM119" s="938"/>
      <c r="AN119" s="938"/>
      <c r="AO119" s="939"/>
      <c r="AP119" s="941" t="s">
        <v>179</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458</v>
      </c>
      <c r="BP119" s="921"/>
      <c r="BQ119" s="925">
        <v>27770085</v>
      </c>
      <c r="BR119" s="888"/>
      <c r="BS119" s="888"/>
      <c r="BT119" s="888"/>
      <c r="BU119" s="888"/>
      <c r="BV119" s="888">
        <v>26908014</v>
      </c>
      <c r="BW119" s="888"/>
      <c r="BX119" s="888"/>
      <c r="BY119" s="888"/>
      <c r="BZ119" s="888"/>
      <c r="CA119" s="888">
        <v>25115765</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179</v>
      </c>
      <c r="DH119" s="803"/>
      <c r="DI119" s="803"/>
      <c r="DJ119" s="803"/>
      <c r="DK119" s="804"/>
      <c r="DL119" s="805" t="s">
        <v>432</v>
      </c>
      <c r="DM119" s="803"/>
      <c r="DN119" s="803"/>
      <c r="DO119" s="803"/>
      <c r="DP119" s="804"/>
      <c r="DQ119" s="805" t="s">
        <v>432</v>
      </c>
      <c r="DR119" s="803"/>
      <c r="DS119" s="803"/>
      <c r="DT119" s="803"/>
      <c r="DU119" s="804"/>
      <c r="DV119" s="891" t="s">
        <v>432</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179</v>
      </c>
      <c r="AB120" s="820"/>
      <c r="AC120" s="820"/>
      <c r="AD120" s="820"/>
      <c r="AE120" s="821"/>
      <c r="AF120" s="822" t="s">
        <v>179</v>
      </c>
      <c r="AG120" s="820"/>
      <c r="AH120" s="820"/>
      <c r="AI120" s="820"/>
      <c r="AJ120" s="821"/>
      <c r="AK120" s="822" t="s">
        <v>432</v>
      </c>
      <c r="AL120" s="820"/>
      <c r="AM120" s="820"/>
      <c r="AN120" s="820"/>
      <c r="AO120" s="821"/>
      <c r="AP120" s="867" t="s">
        <v>179</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4084725</v>
      </c>
      <c r="BR120" s="885"/>
      <c r="BS120" s="885"/>
      <c r="BT120" s="885"/>
      <c r="BU120" s="885"/>
      <c r="BV120" s="885">
        <v>5106348</v>
      </c>
      <c r="BW120" s="885"/>
      <c r="BX120" s="885"/>
      <c r="BY120" s="885"/>
      <c r="BZ120" s="885"/>
      <c r="CA120" s="885">
        <v>6600365</v>
      </c>
      <c r="CB120" s="885"/>
      <c r="CC120" s="885"/>
      <c r="CD120" s="885"/>
      <c r="CE120" s="885"/>
      <c r="CF120" s="909">
        <v>86</v>
      </c>
      <c r="CG120" s="910"/>
      <c r="CH120" s="910"/>
      <c r="CI120" s="910"/>
      <c r="CJ120" s="910"/>
      <c r="CK120" s="911" t="s">
        <v>462</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2466494</v>
      </c>
      <c r="DH120" s="885"/>
      <c r="DI120" s="885"/>
      <c r="DJ120" s="885"/>
      <c r="DK120" s="885"/>
      <c r="DL120" s="885">
        <v>2141989</v>
      </c>
      <c r="DM120" s="885"/>
      <c r="DN120" s="885"/>
      <c r="DO120" s="885"/>
      <c r="DP120" s="885"/>
      <c r="DQ120" s="885">
        <v>2137981</v>
      </c>
      <c r="DR120" s="885"/>
      <c r="DS120" s="885"/>
      <c r="DT120" s="885"/>
      <c r="DU120" s="885"/>
      <c r="DV120" s="886">
        <v>27.8</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179</v>
      </c>
      <c r="AB121" s="820"/>
      <c r="AC121" s="820"/>
      <c r="AD121" s="820"/>
      <c r="AE121" s="821"/>
      <c r="AF121" s="822" t="s">
        <v>179</v>
      </c>
      <c r="AG121" s="820"/>
      <c r="AH121" s="820"/>
      <c r="AI121" s="820"/>
      <c r="AJ121" s="821"/>
      <c r="AK121" s="822" t="s">
        <v>179</v>
      </c>
      <c r="AL121" s="820"/>
      <c r="AM121" s="820"/>
      <c r="AN121" s="820"/>
      <c r="AO121" s="821"/>
      <c r="AP121" s="867" t="s">
        <v>432</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3899164</v>
      </c>
      <c r="BR121" s="857"/>
      <c r="BS121" s="857"/>
      <c r="BT121" s="857"/>
      <c r="BU121" s="857"/>
      <c r="BV121" s="857">
        <v>3321855</v>
      </c>
      <c r="BW121" s="857"/>
      <c r="BX121" s="857"/>
      <c r="BY121" s="857"/>
      <c r="BZ121" s="857"/>
      <c r="CA121" s="857">
        <v>3176127</v>
      </c>
      <c r="CB121" s="857"/>
      <c r="CC121" s="857"/>
      <c r="CD121" s="857"/>
      <c r="CE121" s="857"/>
      <c r="CF121" s="918">
        <v>41.4</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v>1307761</v>
      </c>
      <c r="DH121" s="857"/>
      <c r="DI121" s="857"/>
      <c r="DJ121" s="857"/>
      <c r="DK121" s="857"/>
      <c r="DL121" s="857">
        <v>1307173</v>
      </c>
      <c r="DM121" s="857"/>
      <c r="DN121" s="857"/>
      <c r="DO121" s="857"/>
      <c r="DP121" s="857"/>
      <c r="DQ121" s="857">
        <v>860294</v>
      </c>
      <c r="DR121" s="857"/>
      <c r="DS121" s="857"/>
      <c r="DT121" s="857"/>
      <c r="DU121" s="857"/>
      <c r="DV121" s="834">
        <v>11.2</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v>7008</v>
      </c>
      <c r="AB122" s="820"/>
      <c r="AC122" s="820"/>
      <c r="AD122" s="820"/>
      <c r="AE122" s="821"/>
      <c r="AF122" s="822" t="s">
        <v>432</v>
      </c>
      <c r="AG122" s="820"/>
      <c r="AH122" s="820"/>
      <c r="AI122" s="820"/>
      <c r="AJ122" s="821"/>
      <c r="AK122" s="822" t="s">
        <v>179</v>
      </c>
      <c r="AL122" s="820"/>
      <c r="AM122" s="820"/>
      <c r="AN122" s="820"/>
      <c r="AO122" s="821"/>
      <c r="AP122" s="867" t="s">
        <v>432</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14513197</v>
      </c>
      <c r="BR122" s="888"/>
      <c r="BS122" s="888"/>
      <c r="BT122" s="888"/>
      <c r="BU122" s="888"/>
      <c r="BV122" s="888">
        <v>14252515</v>
      </c>
      <c r="BW122" s="888"/>
      <c r="BX122" s="888"/>
      <c r="BY122" s="888"/>
      <c r="BZ122" s="888"/>
      <c r="CA122" s="888">
        <v>13586963</v>
      </c>
      <c r="CB122" s="888"/>
      <c r="CC122" s="888"/>
      <c r="CD122" s="888"/>
      <c r="CE122" s="888"/>
      <c r="CF122" s="889">
        <v>177</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v>245263</v>
      </c>
      <c r="DH122" s="857"/>
      <c r="DI122" s="857"/>
      <c r="DJ122" s="857"/>
      <c r="DK122" s="857"/>
      <c r="DL122" s="857">
        <v>347052</v>
      </c>
      <c r="DM122" s="857"/>
      <c r="DN122" s="857"/>
      <c r="DO122" s="857"/>
      <c r="DP122" s="857"/>
      <c r="DQ122" s="857">
        <v>437828</v>
      </c>
      <c r="DR122" s="857"/>
      <c r="DS122" s="857"/>
      <c r="DT122" s="857"/>
      <c r="DU122" s="857"/>
      <c r="DV122" s="834">
        <v>5.7</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17506</v>
      </c>
      <c r="AB123" s="820"/>
      <c r="AC123" s="820"/>
      <c r="AD123" s="820"/>
      <c r="AE123" s="821"/>
      <c r="AF123" s="822">
        <v>16964</v>
      </c>
      <c r="AG123" s="820"/>
      <c r="AH123" s="820"/>
      <c r="AI123" s="820"/>
      <c r="AJ123" s="821"/>
      <c r="AK123" s="822">
        <v>6716</v>
      </c>
      <c r="AL123" s="820"/>
      <c r="AM123" s="820"/>
      <c r="AN123" s="820"/>
      <c r="AO123" s="821"/>
      <c r="AP123" s="867">
        <v>0.1</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467</v>
      </c>
      <c r="BP123" s="921"/>
      <c r="BQ123" s="875">
        <v>22497086</v>
      </c>
      <c r="BR123" s="876"/>
      <c r="BS123" s="876"/>
      <c r="BT123" s="876"/>
      <c r="BU123" s="876"/>
      <c r="BV123" s="876">
        <v>22680718</v>
      </c>
      <c r="BW123" s="876"/>
      <c r="BX123" s="876"/>
      <c r="BY123" s="876"/>
      <c r="BZ123" s="876"/>
      <c r="CA123" s="876">
        <v>23363455</v>
      </c>
      <c r="CB123" s="876"/>
      <c r="CC123" s="876"/>
      <c r="CD123" s="876"/>
      <c r="CE123" s="876"/>
      <c r="CF123" s="786"/>
      <c r="CG123" s="787"/>
      <c r="CH123" s="787"/>
      <c r="CI123" s="787"/>
      <c r="CJ123" s="877"/>
      <c r="CK123" s="912"/>
      <c r="CL123" s="898"/>
      <c r="CM123" s="898"/>
      <c r="CN123" s="898"/>
      <c r="CO123" s="899"/>
      <c r="CP123" s="878" t="s">
        <v>410</v>
      </c>
      <c r="CQ123" s="879"/>
      <c r="CR123" s="879"/>
      <c r="CS123" s="879"/>
      <c r="CT123" s="879"/>
      <c r="CU123" s="879"/>
      <c r="CV123" s="879"/>
      <c r="CW123" s="879"/>
      <c r="CX123" s="879"/>
      <c r="CY123" s="879"/>
      <c r="CZ123" s="879"/>
      <c r="DA123" s="879"/>
      <c r="DB123" s="879"/>
      <c r="DC123" s="879"/>
      <c r="DD123" s="879"/>
      <c r="DE123" s="879"/>
      <c r="DF123" s="880"/>
      <c r="DG123" s="819">
        <v>21332</v>
      </c>
      <c r="DH123" s="820"/>
      <c r="DI123" s="820"/>
      <c r="DJ123" s="820"/>
      <c r="DK123" s="821"/>
      <c r="DL123" s="822">
        <v>14656</v>
      </c>
      <c r="DM123" s="820"/>
      <c r="DN123" s="820"/>
      <c r="DO123" s="820"/>
      <c r="DP123" s="821"/>
      <c r="DQ123" s="822">
        <v>14520</v>
      </c>
      <c r="DR123" s="820"/>
      <c r="DS123" s="820"/>
      <c r="DT123" s="820"/>
      <c r="DU123" s="821"/>
      <c r="DV123" s="867">
        <v>0.2</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179</v>
      </c>
      <c r="AB124" s="820"/>
      <c r="AC124" s="820"/>
      <c r="AD124" s="820"/>
      <c r="AE124" s="821"/>
      <c r="AF124" s="822" t="s">
        <v>179</v>
      </c>
      <c r="AG124" s="820"/>
      <c r="AH124" s="820"/>
      <c r="AI124" s="820"/>
      <c r="AJ124" s="821"/>
      <c r="AK124" s="822" t="s">
        <v>179</v>
      </c>
      <c r="AL124" s="820"/>
      <c r="AM124" s="820"/>
      <c r="AN124" s="820"/>
      <c r="AO124" s="821"/>
      <c r="AP124" s="867" t="s">
        <v>179</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66.599999999999994</v>
      </c>
      <c r="BR124" s="874"/>
      <c r="BS124" s="874"/>
      <c r="BT124" s="874"/>
      <c r="BU124" s="874"/>
      <c r="BV124" s="874">
        <v>54.2</v>
      </c>
      <c r="BW124" s="874"/>
      <c r="BX124" s="874"/>
      <c r="BY124" s="874"/>
      <c r="BZ124" s="874"/>
      <c r="CA124" s="874">
        <v>22.8</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179</v>
      </c>
      <c r="DH124" s="803"/>
      <c r="DI124" s="803"/>
      <c r="DJ124" s="803"/>
      <c r="DK124" s="804"/>
      <c r="DL124" s="805" t="s">
        <v>179</v>
      </c>
      <c r="DM124" s="803"/>
      <c r="DN124" s="803"/>
      <c r="DO124" s="803"/>
      <c r="DP124" s="804"/>
      <c r="DQ124" s="805" t="s">
        <v>179</v>
      </c>
      <c r="DR124" s="803"/>
      <c r="DS124" s="803"/>
      <c r="DT124" s="803"/>
      <c r="DU124" s="804"/>
      <c r="DV124" s="891" t="s">
        <v>179</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179</v>
      </c>
      <c r="AB125" s="820"/>
      <c r="AC125" s="820"/>
      <c r="AD125" s="820"/>
      <c r="AE125" s="821"/>
      <c r="AF125" s="822" t="s">
        <v>179</v>
      </c>
      <c r="AG125" s="820"/>
      <c r="AH125" s="820"/>
      <c r="AI125" s="820"/>
      <c r="AJ125" s="821"/>
      <c r="AK125" s="822" t="s">
        <v>179</v>
      </c>
      <c r="AL125" s="820"/>
      <c r="AM125" s="820"/>
      <c r="AN125" s="820"/>
      <c r="AO125" s="821"/>
      <c r="AP125" s="867" t="s">
        <v>179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179</v>
      </c>
      <c r="DH125" s="885"/>
      <c r="DI125" s="885"/>
      <c r="DJ125" s="885"/>
      <c r="DK125" s="885"/>
      <c r="DL125" s="885" t="s">
        <v>179</v>
      </c>
      <c r="DM125" s="885"/>
      <c r="DN125" s="885"/>
      <c r="DO125" s="885"/>
      <c r="DP125" s="885"/>
      <c r="DQ125" s="885" t="s">
        <v>179</v>
      </c>
      <c r="DR125" s="885"/>
      <c r="DS125" s="885"/>
      <c r="DT125" s="885"/>
      <c r="DU125" s="885"/>
      <c r="DV125" s="886" t="s">
        <v>179</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179</v>
      </c>
      <c r="AB126" s="820"/>
      <c r="AC126" s="820"/>
      <c r="AD126" s="820"/>
      <c r="AE126" s="821"/>
      <c r="AF126" s="822" t="s">
        <v>179</v>
      </c>
      <c r="AG126" s="820"/>
      <c r="AH126" s="820"/>
      <c r="AI126" s="820"/>
      <c r="AJ126" s="821"/>
      <c r="AK126" s="822" t="s">
        <v>179</v>
      </c>
      <c r="AL126" s="820"/>
      <c r="AM126" s="820"/>
      <c r="AN126" s="820"/>
      <c r="AO126" s="821"/>
      <c r="AP126" s="867" t="s">
        <v>179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179</v>
      </c>
      <c r="DH126" s="857"/>
      <c r="DI126" s="857"/>
      <c r="DJ126" s="857"/>
      <c r="DK126" s="857"/>
      <c r="DL126" s="857" t="s">
        <v>179</v>
      </c>
      <c r="DM126" s="857"/>
      <c r="DN126" s="857"/>
      <c r="DO126" s="857"/>
      <c r="DP126" s="857"/>
      <c r="DQ126" s="857" t="s">
        <v>179</v>
      </c>
      <c r="DR126" s="857"/>
      <c r="DS126" s="857"/>
      <c r="DT126" s="857"/>
      <c r="DU126" s="857"/>
      <c r="DV126" s="834" t="s">
        <v>179</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179</v>
      </c>
      <c r="AB127" s="820"/>
      <c r="AC127" s="820"/>
      <c r="AD127" s="820"/>
      <c r="AE127" s="821"/>
      <c r="AF127" s="822" t="s">
        <v>179</v>
      </c>
      <c r="AG127" s="820"/>
      <c r="AH127" s="820"/>
      <c r="AI127" s="820"/>
      <c r="AJ127" s="821"/>
      <c r="AK127" s="822" t="s">
        <v>179</v>
      </c>
      <c r="AL127" s="820"/>
      <c r="AM127" s="820"/>
      <c r="AN127" s="820"/>
      <c r="AO127" s="821"/>
      <c r="AP127" s="867" t="s">
        <v>179</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179</v>
      </c>
      <c r="DH127" s="857"/>
      <c r="DI127" s="857"/>
      <c r="DJ127" s="857"/>
      <c r="DK127" s="857"/>
      <c r="DL127" s="857" t="s">
        <v>179</v>
      </c>
      <c r="DM127" s="857"/>
      <c r="DN127" s="857"/>
      <c r="DO127" s="857"/>
      <c r="DP127" s="857"/>
      <c r="DQ127" s="857" t="s">
        <v>179</v>
      </c>
      <c r="DR127" s="857"/>
      <c r="DS127" s="857"/>
      <c r="DT127" s="857"/>
      <c r="DU127" s="857"/>
      <c r="DV127" s="834" t="s">
        <v>179</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412541</v>
      </c>
      <c r="AB128" s="841"/>
      <c r="AC128" s="841"/>
      <c r="AD128" s="841"/>
      <c r="AE128" s="842"/>
      <c r="AF128" s="843">
        <v>333270</v>
      </c>
      <c r="AG128" s="841"/>
      <c r="AH128" s="841"/>
      <c r="AI128" s="841"/>
      <c r="AJ128" s="842"/>
      <c r="AK128" s="843">
        <v>328255</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179</v>
      </c>
      <c r="BG128" s="827"/>
      <c r="BH128" s="827"/>
      <c r="BI128" s="827"/>
      <c r="BJ128" s="827"/>
      <c r="BK128" s="827"/>
      <c r="BL128" s="850"/>
      <c r="BM128" s="826">
        <v>13.49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179</v>
      </c>
      <c r="DH128" s="831"/>
      <c r="DI128" s="831"/>
      <c r="DJ128" s="831"/>
      <c r="DK128" s="831"/>
      <c r="DL128" s="831" t="s">
        <v>179</v>
      </c>
      <c r="DM128" s="831"/>
      <c r="DN128" s="831"/>
      <c r="DO128" s="831"/>
      <c r="DP128" s="831"/>
      <c r="DQ128" s="831" t="s">
        <v>179</v>
      </c>
      <c r="DR128" s="831"/>
      <c r="DS128" s="831"/>
      <c r="DT128" s="831"/>
      <c r="DU128" s="831"/>
      <c r="DV128" s="832" t="s">
        <v>179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9511691</v>
      </c>
      <c r="AB129" s="820"/>
      <c r="AC129" s="820"/>
      <c r="AD129" s="820"/>
      <c r="AE129" s="821"/>
      <c r="AF129" s="822">
        <v>9270348</v>
      </c>
      <c r="AG129" s="820"/>
      <c r="AH129" s="820"/>
      <c r="AI129" s="820"/>
      <c r="AJ129" s="821"/>
      <c r="AK129" s="822">
        <v>9119405</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179</v>
      </c>
      <c r="BG129" s="810"/>
      <c r="BH129" s="810"/>
      <c r="BI129" s="810"/>
      <c r="BJ129" s="810"/>
      <c r="BK129" s="810"/>
      <c r="BL129" s="811"/>
      <c r="BM129" s="809">
        <v>18.489999999999998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1599439</v>
      </c>
      <c r="AB130" s="820"/>
      <c r="AC130" s="820"/>
      <c r="AD130" s="820"/>
      <c r="AE130" s="821"/>
      <c r="AF130" s="822">
        <v>1480357</v>
      </c>
      <c r="AG130" s="820"/>
      <c r="AH130" s="820"/>
      <c r="AI130" s="820"/>
      <c r="AJ130" s="821"/>
      <c r="AK130" s="822">
        <v>1442260</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7.9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7912252</v>
      </c>
      <c r="AB131" s="803"/>
      <c r="AC131" s="803"/>
      <c r="AD131" s="803"/>
      <c r="AE131" s="804"/>
      <c r="AF131" s="805">
        <v>7789991</v>
      </c>
      <c r="AG131" s="803"/>
      <c r="AH131" s="803"/>
      <c r="AI131" s="803"/>
      <c r="AJ131" s="804"/>
      <c r="AK131" s="805">
        <v>7677145</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v>22.8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7.4949331749999999</v>
      </c>
      <c r="AB132" s="783"/>
      <c r="AC132" s="783"/>
      <c r="AD132" s="783"/>
      <c r="AE132" s="784"/>
      <c r="AF132" s="785">
        <v>8.2745024990000005</v>
      </c>
      <c r="AG132" s="783"/>
      <c r="AH132" s="783"/>
      <c r="AI132" s="783"/>
      <c r="AJ132" s="784"/>
      <c r="AK132" s="785">
        <v>8.0799958840000006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9.4</v>
      </c>
      <c r="AB133" s="762"/>
      <c r="AC133" s="762"/>
      <c r="AD133" s="762"/>
      <c r="AE133" s="763"/>
      <c r="AF133" s="761">
        <v>8.6999999999999993</v>
      </c>
      <c r="AG133" s="762"/>
      <c r="AH133" s="762"/>
      <c r="AI133" s="762"/>
      <c r="AJ133" s="763"/>
      <c r="AK133" s="761">
        <v>7.9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xYcB8ydx8BRr2ivciMZRWLwfJKFOfSwqwsjDxwhpoplGD7NX0a//3Ozgo+Ef5PH7QikAppPTq+PLxRykILpBg==" saltValue="/AVe0z5Iq3B4FMqaeYzR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4" zoomScale="50" zoomScaleNormal="85" zoomScaleSheetLayoutView="5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d9fZrl/gOhs7ry4fq8tzXuhQDWavNlUA667ECxqgn81zZ6X6LSVXgFvsUtQaDpahFZaDPb2W7s0sI738uLHhw==" saltValue="cu3A9EyuhLbVjD0SfSS1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eMjzOrNkfKVoeLvhoawYKEkdemP2MZkWqyYFogQxuC8iZsTDsY3es424q4+wKkIjjByEz7nAHQqzrlCTzX8g==" saltValue="Q7G/QUmfUH4WxfdEzaw2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3122271</v>
      </c>
      <c r="AP9" s="312">
        <v>120305</v>
      </c>
      <c r="AQ9" s="313">
        <v>90414</v>
      </c>
      <c r="AR9" s="314">
        <v>33.1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126455</v>
      </c>
      <c r="AP10" s="315">
        <v>4872</v>
      </c>
      <c r="AQ10" s="316">
        <v>7325</v>
      </c>
      <c r="AR10" s="317">
        <v>-33.5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t="s">
        <v>504</v>
      </c>
      <c r="AP11" s="315" t="s">
        <v>504</v>
      </c>
      <c r="AQ11" s="316">
        <v>9426</v>
      </c>
      <c r="AR11" s="317" t="s">
        <v>504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v>475635</v>
      </c>
      <c r="AP12" s="315">
        <v>18327</v>
      </c>
      <c r="AQ12" s="316">
        <v>1167</v>
      </c>
      <c r="AR12" s="317">
        <v>1470.4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504</v>
      </c>
      <c r="AP13" s="315" t="s">
        <v>504</v>
      </c>
      <c r="AQ13" s="316">
        <v>3</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146407</v>
      </c>
      <c r="AP14" s="315">
        <v>5641</v>
      </c>
      <c r="AQ14" s="316">
        <v>4078</v>
      </c>
      <c r="AR14" s="317">
        <v>38.299999999999997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81285</v>
      </c>
      <c r="AP15" s="315">
        <v>3132</v>
      </c>
      <c r="AQ15" s="316">
        <v>2195</v>
      </c>
      <c r="AR15" s="317">
        <v>42.7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-250146</v>
      </c>
      <c r="AP16" s="315">
        <v>-9638</v>
      </c>
      <c r="AQ16" s="316">
        <v>-8893</v>
      </c>
      <c r="AR16" s="317">
        <v>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3701907</v>
      </c>
      <c r="AP17" s="315">
        <v>142639</v>
      </c>
      <c r="AQ17" s="316">
        <v>105714</v>
      </c>
      <c r="AR17" s="317">
        <v>34.9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13.1</v>
      </c>
      <c r="AP21" s="328">
        <v>10.07</v>
      </c>
      <c r="AQ21" s="329">
        <v>3.03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99</v>
      </c>
      <c r="AP22" s="333">
        <v>97.6</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2133015</v>
      </c>
      <c r="AP32" s="342">
        <v>82188</v>
      </c>
      <c r="AQ32" s="343">
        <v>67110</v>
      </c>
      <c r="AR32" s="344">
        <v>22.5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504</v>
      </c>
      <c r="AP34" s="342" t="s">
        <v>504</v>
      </c>
      <c r="AQ34" s="343">
        <v>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250351</v>
      </c>
      <c r="AP35" s="342">
        <v>9646</v>
      </c>
      <c r="AQ35" s="343">
        <v>17795</v>
      </c>
      <c r="AR35" s="344">
        <v>-45.8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t="s">
        <v>504</v>
      </c>
      <c r="AP36" s="342" t="s">
        <v>504</v>
      </c>
      <c r="AQ36" s="343">
        <v>2500</v>
      </c>
      <c r="AR36" s="344" t="s">
        <v>504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6716</v>
      </c>
      <c r="AP37" s="342">
        <v>259</v>
      </c>
      <c r="AQ37" s="343">
        <v>1001</v>
      </c>
      <c r="AR37" s="344">
        <v>-74.099999999999994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v>746</v>
      </c>
      <c r="AP38" s="345">
        <v>29</v>
      </c>
      <c r="AQ38" s="346">
        <v>4</v>
      </c>
      <c r="AR38" s="334">
        <v>625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-328255</v>
      </c>
      <c r="AP39" s="342">
        <v>-12648</v>
      </c>
      <c r="AQ39" s="343">
        <v>-3748</v>
      </c>
      <c r="AR39" s="344">
        <v>237.5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-1442260</v>
      </c>
      <c r="AP40" s="342">
        <v>-55572</v>
      </c>
      <c r="AQ40" s="343">
        <v>-58908</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620313</v>
      </c>
      <c r="AP41" s="342">
        <v>23901</v>
      </c>
      <c r="AQ41" s="343">
        <v>25761</v>
      </c>
      <c r="AR41" s="344">
        <v>-7.2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2745772</v>
      </c>
      <c r="AN51" s="364">
        <v>97888</v>
      </c>
      <c r="AO51" s="365">
        <v>23</v>
      </c>
      <c r="AP51" s="366">
        <v>106614</v>
      </c>
      <c r="AQ51" s="367">
        <v>17.2</v>
      </c>
      <c r="AR51" s="368">
        <v>5.8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1520387</v>
      </c>
      <c r="AN52" s="372">
        <v>54203</v>
      </c>
      <c r="AO52" s="373">
        <v>73.2</v>
      </c>
      <c r="AP52" s="374">
        <v>45545</v>
      </c>
      <c r="AQ52" s="375">
        <v>20.7</v>
      </c>
      <c r="AR52" s="376">
        <v>52.5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2001601</v>
      </c>
      <c r="AN53" s="364">
        <v>72446</v>
      </c>
      <c r="AO53" s="365">
        <v>-26</v>
      </c>
      <c r="AP53" s="366">
        <v>85459</v>
      </c>
      <c r="AQ53" s="367">
        <v>-19.8</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722920</v>
      </c>
      <c r="AN54" s="372">
        <v>26165</v>
      </c>
      <c r="AO54" s="373">
        <v>-51.7</v>
      </c>
      <c r="AP54" s="374">
        <v>44378</v>
      </c>
      <c r="AQ54" s="375">
        <v>-2.6</v>
      </c>
      <c r="AR54" s="376">
        <v>-49.1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2306825</v>
      </c>
      <c r="AN55" s="364">
        <v>85381</v>
      </c>
      <c r="AO55" s="365">
        <v>17.899999999999999</v>
      </c>
      <c r="AP55" s="366">
        <v>83280</v>
      </c>
      <c r="AQ55" s="367">
        <v>-2.5</v>
      </c>
      <c r="AR55" s="368">
        <v>20.399999999999999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727430</v>
      </c>
      <c r="AN56" s="372">
        <v>26924</v>
      </c>
      <c r="AO56" s="373">
        <v>2.9</v>
      </c>
      <c r="AP56" s="374">
        <v>43123</v>
      </c>
      <c r="AQ56" s="375">
        <v>-2.8</v>
      </c>
      <c r="AR56" s="376">
        <v>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2636288</v>
      </c>
      <c r="AN57" s="364">
        <v>99863</v>
      </c>
      <c r="AO57" s="365">
        <v>17</v>
      </c>
      <c r="AP57" s="366">
        <v>88968</v>
      </c>
      <c r="AQ57" s="367">
        <v>6.8</v>
      </c>
      <c r="AR57" s="368">
        <v>10.199999999999999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1283338</v>
      </c>
      <c r="AN58" s="372">
        <v>48613</v>
      </c>
      <c r="AO58" s="373">
        <v>80.599999999999994</v>
      </c>
      <c r="AP58" s="374">
        <v>45482</v>
      </c>
      <c r="AQ58" s="375">
        <v>5.5</v>
      </c>
      <c r="AR58" s="376">
        <v>75.099999999999994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1865679</v>
      </c>
      <c r="AN59" s="364">
        <v>71887</v>
      </c>
      <c r="AO59" s="365">
        <v>-28</v>
      </c>
      <c r="AP59" s="366">
        <v>85173</v>
      </c>
      <c r="AQ59" s="367">
        <v>-4.3</v>
      </c>
      <c r="AR59" s="368">
        <v>-23.7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996248</v>
      </c>
      <c r="AN60" s="372">
        <v>38387</v>
      </c>
      <c r="AO60" s="373">
        <v>-21</v>
      </c>
      <c r="AP60" s="374">
        <v>43913</v>
      </c>
      <c r="AQ60" s="375">
        <v>-3.4</v>
      </c>
      <c r="AR60" s="376">
        <v>-17.600000000000001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2311233</v>
      </c>
      <c r="AN61" s="379">
        <v>85493</v>
      </c>
      <c r="AO61" s="380">
        <v>0.8</v>
      </c>
      <c r="AP61" s="381">
        <v>89899</v>
      </c>
      <c r="AQ61" s="382">
        <v>-0.5</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1050065</v>
      </c>
      <c r="AN62" s="372">
        <v>38858</v>
      </c>
      <c r="AO62" s="373">
        <v>16.8</v>
      </c>
      <c r="AP62" s="374">
        <v>44488</v>
      </c>
      <c r="AQ62" s="375">
        <v>3.5</v>
      </c>
      <c r="AR62" s="376">
        <v>13.3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rCKWQTZNGGbipkRi2INzbqh6GANxJXDjmFmYA8bTz9TdlkptzId0w7W8U1VaDIOkXJQjqQVvF8CMhuMVDHVrA==" saltValue="4dD54672bHoB2g4OVKFN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tY7dzQRN937HFI9JFa0UWPd+8s02rrS64v4aFblzHQSkwm15cWRn3ANwdfwi9Qk2cw2R8R59h9rfSG7bGqYYQ==" saltValue="inpvAaLJy/I1IH59ACJH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XcFSBGhpven1Mzrg/A+sBurZaPZtialWn5kXc2QNt+rBiubNOSKih1/cRPsXf1t2ngVjsdctHd5l3CRwoYRkw==" saltValue="13AavvaeFJeel4awmEMl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11.33</v>
      </c>
      <c r="G47" s="12">
        <v>11.38</v>
      </c>
      <c r="H47" s="12">
        <v>9.2799999999999994</v>
      </c>
      <c r="I47" s="12">
        <v>8.98</v>
      </c>
      <c r="J47" s="13">
        <v>8.58</v>
      </c>
    </row>
    <row r="48" spans="2:10" ht="57.75" customHeight="1" x14ac:dyDescent="0.15">
      <c r="B48" s="14"/>
      <c r="C48" s="1196" t="s">
        <v>4</v>
      </c>
      <c r="D48" s="1196"/>
      <c r="E48" s="1197"/>
      <c r="F48" s="15">
        <v>0.36</v>
      </c>
      <c r="G48" s="16">
        <v>0.89</v>
      </c>
      <c r="H48" s="16">
        <v>0.63</v>
      </c>
      <c r="I48" s="16">
        <v>0.93</v>
      </c>
      <c r="J48" s="17">
        <v>0.74</v>
      </c>
    </row>
    <row r="49" spans="2:10" ht="57.75" customHeight="1" thickBot="1" x14ac:dyDescent="0.2">
      <c r="B49" s="18"/>
      <c r="C49" s="1198" t="s">
        <v>5</v>
      </c>
      <c r="D49" s="1198"/>
      <c r="E49" s="1199"/>
      <c r="F49" s="19" t="s">
        <v>552</v>
      </c>
      <c r="G49" s="20">
        <v>0.75</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v1gvOttN9yZI1nCiaWLA4NdosLuKf+nNNFqeVqgfiWK5bCDmyX/9AwSg0FzsiXTjDLXUzQi1AdZ+on9H9PD7g==" saltValue="HhN9YHxf6NvEq5ntAYu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2020-03-06T07:44:03Z</cp:lastPrinted>
  <dcterms:created xsi:type="dcterms:W3CDTF">2020-02-10T01:53:35Z</dcterms:created>
  <dcterms:modified xsi:type="dcterms:W3CDTF">2020-09-29T05:12:38Z</dcterms:modified>
  <cp:category/>
</cp:coreProperties>
</file>