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2_市町村係\令和７年度\01 財政\03通知・照会\02照会\080302【照会：312（木）、323（月）〆】令和６年度財政状況資料集の作成及び公表について\04振興局→本庁\"/>
    </mc:Choice>
  </mc:AlternateContent>
  <xr:revisionPtr revIDLastSave="0" documentId="13_ncr:1_{A69DBCAB-0AB3-43E6-B395-29150D1A681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5" i="12" l="1"/>
  <c r="AA34" i="12"/>
  <c r="AA33" i="12"/>
  <c r="AA32"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BW36" i="10"/>
  <c r="BE36" i="10"/>
  <c r="BW35" i="10"/>
  <c r="BE35"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s="1"/>
  <c r="AM35" i="10" s="1"/>
  <c r="AM36" i="10" s="1"/>
  <c r="AM37" i="10" s="1"/>
  <c r="U34" i="10"/>
  <c r="U35" i="10" s="1"/>
  <c r="U36" i="10" s="1"/>
  <c r="U37" i="10" s="1"/>
  <c r="CO34" i="10" l="1"/>
  <c r="CO35" i="10" s="1"/>
  <c r="CO36" i="10" s="1"/>
</calcChain>
</file>

<file path=xl/sharedStrings.xml><?xml version="1.0" encoding="utf-8"?>
<sst xmlns="http://schemas.openxmlformats.org/spreadsheetml/2006/main" count="1078" uniqueCount="560">
  <si>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</si>
  <si>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</si>
  <si>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</si>
  <si>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</si>
  <si>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</si>
  <si>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</si>
  <si>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</si>
  <si>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</si>
  <si>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</si>
  <si>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</si>
  <si>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</si>
  <si>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</si>
  <si>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</si>
  <si>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</si>
  <si>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</si>
  <si>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</si>
  <si>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</si>
  <si>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</si>
  <si>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</si>
  <si>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</si>
  <si>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</si>
  <si>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</si>
  <si>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</si>
  <si>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</si>
  <si>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</si>
  <si>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</si>
  <si>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</si>
  <si>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</si>
  <si>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</si>
  <si>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</si>
  <si>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</si>
  <si>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</si>
  <si>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</si>
  <si>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</si>
  <si>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</si>
  <si>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</si>
  <si>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</si>
  <si>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</si>
  <si>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</si>
  <si>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</si>
  <si>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</si>
  <si>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</si>
  <si>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</si>
  <si>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</si>
  <si>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</si>
  <si>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</si>
  <si>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</si>
  <si>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</si>
  <si>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</si>
  <si>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</si>
  <si>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</si>
  <si>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</si>
  <si>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</si>
  <si>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</si>
  <si>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</si>
  <si>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</si>
  <si>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</si>
  <si>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</si>
  <si>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</si>
  <si>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</si>
  <si>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</si>
  <si>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</si>
  <si>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</si>
  <si>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</si>
  <si>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</si>
  <si>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</si>
  <si>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</si>
  <si>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</si>
  <si>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</si>
  <si>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</si>
  <si>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</si>
  <si>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</si>
  <si>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</si>
  <si>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</si>
  <si>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</si>
  <si>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</si>
  <si>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</si>
  <si>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</si>
  <si>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</si>
  <si>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</si>
  <si>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</si>
  <si>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</si>
  <si>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</si>
  <si>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</si>
  <si>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</si>
  <si>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</si>
  <si>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</si>
  <si>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</si>
  <si>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</si>
  <si>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</si>
  <si>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</si>
  <si>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</si>
  <si>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</si>
  <si>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</si>
  <si>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根室市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</si>
  <si>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</si>
  <si>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</si>
  <si>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</si>
  <si>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</si>
  <si>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</si>
  <si>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</si>
  <si>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</si>
  <si>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</si>
  <si>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</si>
  <si>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</si>
  <si>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</si>
  <si>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</si>
  <si>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</si>
  <si>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</si>
  <si>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</si>
  <si>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</si>
  <si>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</si>
  <si>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</si>
  <si>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</si>
  <si>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</si>
  <si>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</si>
  <si>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</si>
  <si>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</si>
  <si>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</si>
  <si>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</si>
  <si>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</si>
  <si>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</si>
  <si>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</si>
  <si>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</si>
  <si>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</si>
  <si>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</si>
  <si>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</si>
  <si>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</si>
  <si>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</si>
  <si>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</si>
  <si>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</si>
  <si>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</si>
  <si>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</si>
  <si>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</si>
  <si>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</si>
  <si>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</si>
  <si>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</si>
  <si>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</si>
  <si>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</si>
  <si>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</si>
  <si>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</si>
  <si>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</si>
  <si>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</si>
  <si>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</si>
  <si>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</si>
  <si>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</si>
  <si>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</si>
  <si>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</si>
  <si>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</si>
  <si>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</si>
  <si>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</si>
  <si>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</si>
  <si>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</si>
  <si>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</si>
  <si>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</si>
  <si>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</si>
  <si>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</si>
  <si>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</si>
  <si>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</si>
  <si>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</si>
  <si>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</si>
  <si>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</si>
  <si>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</si>
  <si>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</si>
  <si>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</si>
  <si>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</si>
  <si>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</si>
  <si>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</si>
  <si>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</si>
  <si>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</si>
  <si>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</si>
  <si>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</si>
  <si>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</si>
  <si>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</si>
  <si>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</si>
  <si>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</si>
  <si>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</si>
  <si>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</si>
  <si>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</si>
  <si>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</si>
  <si>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</si>
  <si>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</si>
  <si>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</si>
  <si>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</si>
  <si>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</si>
  <si>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</si>
  <si>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</si>
  <si>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</si>
  <si>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</si>
  <si>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</si>
  <si>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</si>
  <si>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</si>
  <si>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</si>
  <si>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</si>
  <si>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</si>
  <si>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</si>
  <si>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</si>
  <si>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</si>
  <si>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</si>
  <si>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</si>
  <si>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</si>
  <si>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</si>
  <si>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</si>
  <si>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北海道根室市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</si>
  <si>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</si>
  <si>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</si>
  <si>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</si>
  <si>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</si>
  <si>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</si>
  <si>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</si>
  <si>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</si>
  <si>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</si>
  <si>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</si>
  <si>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</si>
  <si>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</si>
  <si>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</si>
  <si>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</si>
  <si>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</si>
  <si>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</si>
  <si>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</si>
  <si>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</si>
  <si>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</si>
  <si>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</si>
  <si>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</si>
  <si>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</si>
  <si>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</si>
  <si>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</si>
  <si>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</si>
  <si>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</si>
  <si>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</si>
  <si>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</si>
  <si>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</si>
  <si>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</si>
  <si>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</si>
  <si>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</si>
  <si>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</si>
  <si>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</si>
  <si>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</si>
  <si>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</si>
  <si>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</si>
  <si>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</si>
  <si>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</si>
  <si>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</si>
  <si>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</si>
  <si>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</si>
  <si>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</si>
  <si>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</si>
  <si>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</si>
  <si>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</si>
  <si>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</si>
  <si>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</si>
  <si>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</si>
  <si>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</si>
  <si>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</si>
  <si>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</si>
  <si>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</si>
  <si>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</si>
  <si>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</si>
  <si>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</si>
  <si>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</si>
  <si>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</si>
  <si>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</si>
  <si>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</si>
  <si>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</si>
  <si>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</si>
  <si>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</si>
  <si>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</si>
  <si>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</si>
  <si>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</si>
  <si>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</si>
  <si>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</si>
  <si>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</si>
  <si>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</si>
  <si>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</si>
  <si>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</si>
  <si>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</si>
  <si>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</si>
  <si>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</si>
  <si>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</si>
  <si>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</si>
  <si>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</si>
  <si>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</si>
  <si>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</si>
  <si>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</si>
  <si>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</si>
  <si>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</si>
  <si>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</si>
  <si>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</si>
  <si>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</si>
  <si>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</si>
  <si>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</si>
  <si>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</si>
  <si>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</si>
  <si>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</si>
  <si>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</si>
  <si>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</si>
  <si>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</si>
  <si>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</si>
  <si>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</si>
  <si>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</si>
  <si>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</si>
  <si>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</si>
  <si>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</si>
  <si>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</si>
  <si>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</si>
  <si>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</si>
  <si>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</si>
  <si>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</si>
  <si>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</si>
  <si>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</si>
  <si>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</si>
  <si>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</si>
  <si>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</si>
  <si>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</si>
  <si>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</si>
  <si>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</si>
  <si>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</si>
  <si>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</si>
  <si>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</si>
  <si>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</si>
  <si>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</si>
  <si>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</si>
  <si>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</si>
  <si>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</si>
  <si>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</si>
  <si>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</si>
  <si>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</si>
  <si>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</si>
  <si>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</si>
  <si>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</si>
  <si>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</si>
  <si>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</si>
  <si>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</si>
  <si>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</si>
  <si>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</si>
  <si>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</si>
  <si>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</si>
  <si>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</si>
  <si>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</si>
  <si>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</si>
  <si>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</si>
  <si>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</si>
  <si>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</si>
  <si>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</si>
  <si>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</si>
  <si>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</si>
  <si>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</si>
  <si>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</si>
  <si>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</si>
  <si>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</si>
  <si>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</si>
  <si>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</si>
  <si>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</si>
  <si>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</si>
  <si>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北海道根室市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</si>
  <si>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</si>
  <si>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</si>
  <si>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</si>
  <si>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</si>
  <si>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</si>
  <si>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</si>
  <si>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</si>
  <si>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</si>
  <si>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</si>
  <si>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</si>
  <si>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</si>
  <si>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</si>
  <si>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</si>
  <si>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</si>
  <si>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</si>
  <si>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</si>
  <si>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</si>
  <si>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</si>
  <si>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</si>
  <si>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</si>
  <si>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流通加工センター汚水処理事業特別会計</t>
    <phoneticPr fontId="5"/>
  </si>
  <si>
    <t>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</si>
  <si>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</si>
  <si>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</si>
  <si>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</si>
  <si>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</si>
  <si>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</si>
  <si>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</si>
  <si>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</si>
  <si>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</si>
  <si>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</si>
  <si>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</si>
  <si>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</si>
  <si>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</si>
  <si>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</si>
  <si>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</si>
  <si>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</si>
  <si>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</si>
  <si>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市民交通傷害共済事業特別会計</t>
    <phoneticPr fontId="5"/>
  </si>
  <si>
    <t>根室市水道事業会計</t>
    <phoneticPr fontId="5"/>
  </si>
  <si>
    <t>法適用企業</t>
    <phoneticPr fontId="5"/>
  </si>
  <si>
    <t>根室市下水道事業会計</t>
    <phoneticPr fontId="5"/>
  </si>
  <si>
    <t>根室市病院事業会計</t>
    <phoneticPr fontId="5"/>
  </si>
  <si>
    <t>根室市港湾整備事業会計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</si>
  <si>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</si>
  <si>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</si>
  <si>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</si>
  <si>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</si>
  <si>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</si>
  <si>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</si>
  <si>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</si>
  <si>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</si>
  <si>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</si>
  <si>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</si>
  <si>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</si>
  <si>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</si>
  <si>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</si>
  <si>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</si>
  <si>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</si>
  <si>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</si>
  <si>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</si>
  <si>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</si>
  <si>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</si>
  <si>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</si>
  <si>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</si>
  <si>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</si>
  <si>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</si>
  <si>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</si>
  <si>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</si>
  <si>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</si>
  <si>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</si>
  <si>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</si>
  <si>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</si>
  <si>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</si>
  <si>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</si>
  <si>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</si>
  <si>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</si>
  <si>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</si>
  <si>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</si>
  <si>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</si>
  <si>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</si>
  <si>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</si>
  <si>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</si>
  <si>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</si>
  <si>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</si>
  <si>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</si>
  <si>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</si>
  <si>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</si>
  <si>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</si>
  <si>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</si>
  <si>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</si>
  <si>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</si>
  <si>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</si>
  <si>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</si>
  <si>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</si>
  <si>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</si>
  <si>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</si>
  <si>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</si>
  <si>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</si>
  <si>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</si>
  <si>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</si>
  <si>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</si>
  <si>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</si>
  <si>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</si>
  <si>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</si>
  <si>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</si>
  <si>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</si>
  <si>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</si>
  <si>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</si>
  <si>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</si>
  <si>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</si>
  <si>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</si>
  <si>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</si>
  <si>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</si>
  <si>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</si>
  <si>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</si>
  <si>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</si>
  <si>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</si>
  <si>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</si>
  <si>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</si>
  <si>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</si>
  <si>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</si>
  <si>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</si>
  <si>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</si>
  <si>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</si>
  <si>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</si>
  <si>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</si>
  <si>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</si>
  <si>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</si>
  <si>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</si>
  <si>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</si>
  <si>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</si>
  <si>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</si>
  <si>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</si>
  <si>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</si>
  <si>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</si>
  <si>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</si>
  <si>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</si>
  <si>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</si>
  <si>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</si>
  <si>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</si>
  <si>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</si>
  <si>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</si>
  <si>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</si>
  <si>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</si>
  <si>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</si>
  <si>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</si>
  <si>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</si>
  <si>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</si>
  <si>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</si>
  <si>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</si>
  <si>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</si>
  <si>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</si>
  <si>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</si>
  <si>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</si>
  <si>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</si>
  <si>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</si>
  <si>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</si>
  <si>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</si>
  <si>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</si>
  <si>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</si>
  <si>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</si>
  <si>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</si>
  <si>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</si>
  <si>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</si>
  <si>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</si>
  <si>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</si>
  <si>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</si>
  <si>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</si>
  <si>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</si>
  <si>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</si>
  <si>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</si>
  <si>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</si>
  <si>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</si>
  <si>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</si>
  <si>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</si>
  <si>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</si>
  <si>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</si>
  <si>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</si>
  <si>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1.45</t>
  </si>
  <si>
    <t>▲ 13.18</t>
  </si>
  <si>
    <t>根室市港湾整備事業会計</t>
  </si>
  <si>
    <t>根室市下水道事業会計</t>
  </si>
  <si>
    <t>根室市水道事業会計</t>
  </si>
  <si>
    <t>根室市病院事業会計</t>
  </si>
  <si>
    <t>一般会計</t>
  </si>
  <si>
    <t>国民健康保険特別会計事業勘定</t>
  </si>
  <si>
    <t>介護保険特別会計事業勘定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</si>
  <si>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</si>
  <si>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</si>
  <si>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</si>
  <si>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</si>
  <si>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</si>
  <si>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</si>
  <si>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</si>
  <si>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</si>
  <si>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</si>
  <si>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根室水産コンビナート公社</t>
  </si>
  <si>
    <t>根室市観光開発公社</t>
  </si>
  <si>
    <t>根室市土地開発公社</t>
  </si>
  <si>
    <t>ふるさと応援基金</t>
  </si>
  <si>
    <t>ふるさと応援地域医療安定化基金</t>
  </si>
  <si>
    <t>ふるさと応援子ども未来基金</t>
  </si>
  <si>
    <t>総合体育館建設基金</t>
  </si>
  <si>
    <t>ふるさと応援交流人口拡大基金</t>
    <rPh sb="4" eb="6">
      <t>オウエン</t>
    </rPh>
    <rPh sb="6" eb="12">
      <t>コウリュウジンコウカクダイ</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</si>
</sst>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FC0-41FB-8957-CD35932F11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97272</c:v>
                </c:pt>
                <c:pt idx="1">
                  <c:v>200695</c:v>
                </c:pt>
                <c:pt idx="2">
                  <c:v>142522</c:v>
                </c:pt>
                <c:pt idx="3">
                  <c:v>297980</c:v>
                </c:pt>
                <c:pt idx="4">
                  <c:v>171349</c:v>
                </c:pt>
              </c:numCache>
            </c:numRef>
          </c:val>
          <c:smooth val="0"/>
          <c:extLst>
            <c:ext xmlns:c16="http://schemas.microsoft.com/office/drawing/2014/chart" uri="{C3380CC4-5D6E-409C-BE32-E72D297353CC}">
              <c16:uniqueId val="{00000001-CFC0-41FB-8957-CD35932F11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6.77</c:v>
                </c:pt>
                <c:pt idx="1">
                  <c:v>11.83</c:v>
                </c:pt>
                <c:pt idx="2">
                  <c:v>10.48</c:v>
                </c:pt>
                <c:pt idx="3">
                  <c:v>3.67</c:v>
                </c:pt>
                <c:pt idx="4">
                  <c:v>0.75</c:v>
                </c:pt>
              </c:numCache>
            </c:numRef>
          </c:val>
          <c:extLst>
            <c:ext xmlns:c16="http://schemas.microsoft.com/office/drawing/2014/chart" uri="{C3380CC4-5D6E-409C-BE32-E72D297353CC}">
              <c16:uniqueId val="{00000000-32EA-466B-BA50-BBE31F98AE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10.11</c:v>
                </c:pt>
                <c:pt idx="1">
                  <c:v>16.57</c:v>
                </c:pt>
                <c:pt idx="2">
                  <c:v>23.27</c:v>
                </c:pt>
                <c:pt idx="3">
                  <c:v>28.46</c:v>
                </c:pt>
                <c:pt idx="4">
                  <c:v>17.93</c:v>
                </c:pt>
              </c:numCache>
            </c:numRef>
          </c:val>
          <c:extLst>
            <c:ext xmlns:c16="http://schemas.microsoft.com/office/drawing/2014/chart" uri="{C3380CC4-5D6E-409C-BE32-E72D297353CC}">
              <c16:uniqueId val="{00000001-32EA-466B-BA50-BBE31F98AE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5.71</c:v>
                </c:pt>
                <c:pt idx="1">
                  <c:v>12.06</c:v>
                </c:pt>
                <c:pt idx="2">
                  <c:v>4.29</c:v>
                </c:pt>
                <c:pt idx="3">
                  <c:v>-1.45</c:v>
                </c:pt>
                <c:pt idx="4">
                  <c:v>-13.18</c:v>
                </c:pt>
              </c:numCache>
            </c:numRef>
          </c:val>
          <c:smooth val="0"/>
          <c:extLst>
            <c:ext xmlns:c16="http://schemas.microsoft.com/office/drawing/2014/chart" uri="{C3380CC4-5D6E-409C-BE32-E72D297353CC}">
              <c16:uniqueId val="{00000002-32EA-466B-BA50-BBE31F98AE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0-4D14-4CEF-8281-8B5D2ED27B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14-4CEF-8281-8B5D2ED27B7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0.02</c:v>
                </c:pt>
                <c:pt idx="8">
                  <c:v>#N/A</c:v>
                </c:pt>
                <c:pt idx="9">
                  <c:v>0.03</c:v>
                </c:pt>
              </c:numCache>
            </c:numRef>
          </c:val>
          <c:extLst>
            <c:ext xmlns:c16="http://schemas.microsoft.com/office/drawing/2014/chart" uri="{C3380CC4-5D6E-409C-BE32-E72D297353CC}">
              <c16:uniqueId val="{00000002-4D14-4CEF-8281-8B5D2ED27B73}"/>
            </c:ext>
          </c:extLst>
        </c:ser>
        <c:ser>
          <c:idx val="3"/>
          <c:order val="3"/>
          <c:tx>
            <c:strRef>
              <c:f>データシート!$A$30</c:f>
              <c:strCache>
                <c:ptCount val="1"/>
                <c:pt idx="0">
                  <c:v>介護保険特別会計事業勘定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0.55000000000000004</c:v>
                </c:pt>
                <c:pt idx="4">
                  <c:v>#N/A</c:v>
                </c:pt>
                <c:pt idx="5">
                  <c:v>0.36</c:v>
                </c:pt>
                <c:pt idx="6">
                  <c:v>#N/A</c:v>
                </c:pt>
                <c:pt idx="7">
                  <c:v>0.19</c:v>
                </c:pt>
                <c:pt idx="8">
                  <c:v>#N/A</c:v>
                </c:pt>
                <c:pt idx="9">
                  <c:v>0.15</c:v>
                </c:pt>
              </c:numCache>
            </c:numRef>
          </c:val>
          <c:extLst>
            <c:ext xmlns:c16="http://schemas.microsoft.com/office/drawing/2014/chart" uri="{C3380CC4-5D6E-409C-BE32-E72D297353CC}">
              <c16:uniqueId val="{00000003-4D14-4CEF-8281-8B5D2ED27B73}"/>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1.05</c:v>
                </c:pt>
                <c:pt idx="2">
                  <c:v>#N/A</c:v>
                </c:pt>
                <c:pt idx="3">
                  <c:v>0.47</c:v>
                </c:pt>
                <c:pt idx="4">
                  <c:v>#N/A</c:v>
                </c:pt>
                <c:pt idx="5">
                  <c:v>0.32</c:v>
                </c:pt>
                <c:pt idx="6">
                  <c:v>#N/A</c:v>
                </c:pt>
                <c:pt idx="7">
                  <c:v>0.16</c:v>
                </c:pt>
                <c:pt idx="8">
                  <c:v>#N/A</c:v>
                </c:pt>
                <c:pt idx="9">
                  <c:v>0.16</c:v>
                </c:pt>
              </c:numCache>
            </c:numRef>
          </c:val>
          <c:extLst>
            <c:ext xmlns:c16="http://schemas.microsoft.com/office/drawing/2014/chart" uri="{C3380CC4-5D6E-409C-BE32-E72D297353CC}">
              <c16:uniqueId val="{00000004-4D14-4CEF-8281-8B5D2ED27B7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6.73</c:v>
                </c:pt>
                <c:pt idx="2">
                  <c:v>#N/A</c:v>
                </c:pt>
                <c:pt idx="3">
                  <c:v>11.66</c:v>
                </c:pt>
                <c:pt idx="4">
                  <c:v>#N/A</c:v>
                </c:pt>
                <c:pt idx="5">
                  <c:v>10.45</c:v>
                </c:pt>
                <c:pt idx="6">
                  <c:v>#N/A</c:v>
                </c:pt>
                <c:pt idx="7">
                  <c:v>3.66</c:v>
                </c:pt>
                <c:pt idx="8">
                  <c:v>#N/A</c:v>
                </c:pt>
                <c:pt idx="9">
                  <c:v>0.75</c:v>
                </c:pt>
              </c:numCache>
            </c:numRef>
          </c:val>
          <c:extLst>
            <c:ext xmlns:c16="http://schemas.microsoft.com/office/drawing/2014/chart" uri="{C3380CC4-5D6E-409C-BE32-E72D297353CC}">
              <c16:uniqueId val="{00000005-4D14-4CEF-8281-8B5D2ED27B73}"/>
            </c:ext>
          </c:extLst>
        </c:ser>
        <c:ser>
          <c:idx val="6"/>
          <c:order val="6"/>
          <c:tx>
            <c:strRef>
              <c:f>データシート!$A$33</c:f>
              <c:strCache>
                <c:ptCount val="1"/>
                <c:pt idx="0">
                  <c:v>根室市病院事業会計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0.16</c:v>
                </c:pt>
                <c:pt idx="4">
                  <c:v>#N/A</c:v>
                </c:pt>
                <c:pt idx="5">
                  <c:v>0.86</c:v>
                </c:pt>
                <c:pt idx="6">
                  <c:v>#N/A</c:v>
                </c:pt>
                <c:pt idx="7">
                  <c:v>1.07</c:v>
                </c:pt>
                <c:pt idx="8">
                  <c:v>#N/A</c:v>
                </c:pt>
                <c:pt idx="9">
                  <c:v>1.04</c:v>
                </c:pt>
              </c:numCache>
            </c:numRef>
          </c:val>
          <c:extLst>
            <c:ext xmlns:c16="http://schemas.microsoft.com/office/drawing/2014/chart" uri="{C3380CC4-5D6E-409C-BE32-E72D297353CC}">
              <c16:uniqueId val="{00000006-4D14-4CEF-8281-8B5D2ED27B73}"/>
            </c:ext>
          </c:extLst>
        </c:ser>
        <c:ser>
          <c:idx val="7"/>
          <c:order val="7"/>
          <c:tx>
            <c:strRef>
              <c:f>データシート!$A$34</c:f>
              <c:strCache>
                <c:ptCount val="1"/>
                <c:pt idx="0">
                  <c:v>根室市水道事業会計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2.2400000000000002</c:v>
                </c:pt>
                <c:pt idx="2">
                  <c:v>#N/A</c:v>
                </c:pt>
                <c:pt idx="3">
                  <c:v>2.5</c:v>
                </c:pt>
                <c:pt idx="4">
                  <c:v>#N/A</c:v>
                </c:pt>
                <c:pt idx="5">
                  <c:v>2.87</c:v>
                </c:pt>
                <c:pt idx="6">
                  <c:v>#N/A</c:v>
                </c:pt>
                <c:pt idx="7">
                  <c:v>3.23</c:v>
                </c:pt>
                <c:pt idx="8">
                  <c:v>#N/A</c:v>
                </c:pt>
                <c:pt idx="9">
                  <c:v>3.64</c:v>
                </c:pt>
              </c:numCache>
            </c:numRef>
          </c:val>
          <c:extLst>
            <c:ext xmlns:c16="http://schemas.microsoft.com/office/drawing/2014/chart" uri="{C3380CC4-5D6E-409C-BE32-E72D297353CC}">
              <c16:uniqueId val="{00000007-4D14-4CEF-8281-8B5D2ED27B73}"/>
            </c:ext>
          </c:extLst>
        </c:ser>
        <c:ser>
          <c:idx val="8"/>
          <c:order val="8"/>
          <c:tx>
            <c:strRef>
              <c:f>データシート!$A$35</c:f>
              <c:strCache>
                <c:ptCount val="1"/>
                <c:pt idx="0">
                  <c:v>根室市下水道事業会計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3.97</c:v>
                </c:pt>
                <c:pt idx="2">
                  <c:v>#N/A</c:v>
                </c:pt>
                <c:pt idx="3">
                  <c:v>3.99</c:v>
                </c:pt>
                <c:pt idx="4">
                  <c:v>#N/A</c:v>
                </c:pt>
                <c:pt idx="5">
                  <c:v>4.5</c:v>
                </c:pt>
                <c:pt idx="6">
                  <c:v>#N/A</c:v>
                </c:pt>
                <c:pt idx="7">
                  <c:v>5.18</c:v>
                </c:pt>
                <c:pt idx="8">
                  <c:v>#N/A</c:v>
                </c:pt>
                <c:pt idx="9">
                  <c:v>5.71</c:v>
                </c:pt>
              </c:numCache>
            </c:numRef>
          </c:val>
          <c:extLst>
            <c:ext xmlns:c16="http://schemas.microsoft.com/office/drawing/2014/chart" uri="{C3380CC4-5D6E-409C-BE32-E72D297353CC}">
              <c16:uniqueId val="{00000008-4D14-4CEF-8281-8B5D2ED27B73}"/>
            </c:ext>
          </c:extLst>
        </c:ser>
        <c:ser>
          <c:idx val="9"/>
          <c:order val="9"/>
          <c:tx>
            <c:strRef>
              <c:f>データシート!$A$36</c:f>
              <c:strCache>
                <c:ptCount val="1"/>
                <c:pt idx="0">
                  <c:v>根室市港湾整備事業会計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8.25</c:v>
                </c:pt>
                <c:pt idx="2">
                  <c:v>#N/A</c:v>
                </c:pt>
                <c:pt idx="3">
                  <c:v>8.49</c:v>
                </c:pt>
                <c:pt idx="4">
                  <c:v>#N/A</c:v>
                </c:pt>
                <c:pt idx="5">
                  <c:v>9.49</c:v>
                </c:pt>
                <c:pt idx="6">
                  <c:v>#N/A</c:v>
                </c:pt>
                <c:pt idx="7">
                  <c:v>9.94</c:v>
                </c:pt>
                <c:pt idx="8">
                  <c:v>#N/A</c:v>
                </c:pt>
                <c:pt idx="9">
                  <c:v>8.5500000000000007</c:v>
                </c:pt>
              </c:numCache>
            </c:numRef>
          </c:val>
          <c:extLst>
            <c:ext xmlns:c16="http://schemas.microsoft.com/office/drawing/2014/chart" uri="{C3380CC4-5D6E-409C-BE32-E72D297353CC}">
              <c16:uniqueId val="{00000009-4D14-4CEF-8281-8B5D2ED27B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1712</c:v>
                </c:pt>
                <c:pt idx="5">
                  <c:v>1621</c:v>
                </c:pt>
                <c:pt idx="8">
                  <c:v>1668</c:v>
                </c:pt>
                <c:pt idx="11">
                  <c:v>1530</c:v>
                </c:pt>
                <c:pt idx="14">
                  <c:v>1525</c:v>
                </c:pt>
              </c:numCache>
            </c:numRef>
          </c:val>
          <c:extLst>
            <c:ext xmlns:c16="http://schemas.microsoft.com/office/drawing/2014/chart" uri="{C3380CC4-5D6E-409C-BE32-E72D297353CC}">
              <c16:uniqueId val="{00000000-F031-48F4-8DBF-F190AAE6E6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31-48F4-8DBF-F190AAE6E6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4</c:v>
                </c:pt>
                <c:pt idx="12">
                  <c:v>1</c:v>
                </c:pt>
              </c:numCache>
            </c:numRef>
          </c:val>
          <c:extLst>
            <c:ext xmlns:c16="http://schemas.microsoft.com/office/drawing/2014/chart" uri="{C3380CC4-5D6E-409C-BE32-E72D297353CC}">
              <c16:uniqueId val="{00000002-F031-48F4-8DBF-F190AAE6E6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31-48F4-8DBF-F190AAE6E6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335</c:v>
                </c:pt>
                <c:pt idx="3">
                  <c:v>331</c:v>
                </c:pt>
                <c:pt idx="6">
                  <c:v>424</c:v>
                </c:pt>
                <c:pt idx="9">
                  <c:v>371</c:v>
                </c:pt>
                <c:pt idx="12">
                  <c:v>375</c:v>
                </c:pt>
              </c:numCache>
            </c:numRef>
          </c:val>
          <c:extLst>
            <c:ext xmlns:c16="http://schemas.microsoft.com/office/drawing/2014/chart" uri="{C3380CC4-5D6E-409C-BE32-E72D297353CC}">
              <c16:uniqueId val="{00000004-F031-48F4-8DBF-F190AAE6E6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31-48F4-8DBF-F190AAE6E6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31-48F4-8DBF-F190AAE6E6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2028</c:v>
                </c:pt>
                <c:pt idx="3">
                  <c:v>1941</c:v>
                </c:pt>
                <c:pt idx="6">
                  <c:v>1961</c:v>
                </c:pt>
                <c:pt idx="9">
                  <c:v>1832</c:v>
                </c:pt>
                <c:pt idx="12">
                  <c:v>1811</c:v>
                </c:pt>
              </c:numCache>
            </c:numRef>
          </c:val>
          <c:extLst>
            <c:ext xmlns:c16="http://schemas.microsoft.com/office/drawing/2014/chart" uri="{C3380CC4-5D6E-409C-BE32-E72D297353CC}">
              <c16:uniqueId val="{00000007-F031-48F4-8DBF-F190AAE6E6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652</c:v>
                </c:pt>
                <c:pt idx="2">
                  <c:v>#N/A</c:v>
                </c:pt>
                <c:pt idx="3">
                  <c:v>#N/A</c:v>
                </c:pt>
                <c:pt idx="4">
                  <c:v>652</c:v>
                </c:pt>
                <c:pt idx="5">
                  <c:v>#N/A</c:v>
                </c:pt>
                <c:pt idx="6">
                  <c:v>#N/A</c:v>
                </c:pt>
                <c:pt idx="7">
                  <c:v>718</c:v>
                </c:pt>
                <c:pt idx="8">
                  <c:v>#N/A</c:v>
                </c:pt>
                <c:pt idx="9">
                  <c:v>#N/A</c:v>
                </c:pt>
                <c:pt idx="10">
                  <c:v>677</c:v>
                </c:pt>
                <c:pt idx="11">
                  <c:v>#N/A</c:v>
                </c:pt>
                <c:pt idx="12">
                  <c:v>#N/A</c:v>
                </c:pt>
                <c:pt idx="13">
                  <c:v>662</c:v>
                </c:pt>
                <c:pt idx="14">
                  <c:v>#N/A</c:v>
                </c:pt>
              </c:numCache>
            </c:numRef>
          </c:val>
          <c:smooth val="0"/>
          <c:extLst>
            <c:ext xmlns:c16="http://schemas.microsoft.com/office/drawing/2014/chart" uri="{C3380CC4-5D6E-409C-BE32-E72D297353CC}">
              <c16:uniqueId val="{00000008-F031-48F4-8DBF-F190AAE6E6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12949</c:v>
                </c:pt>
                <c:pt idx="5">
                  <c:v>12993</c:v>
                </c:pt>
                <c:pt idx="8">
                  <c:v>12512</c:v>
                </c:pt>
                <c:pt idx="11">
                  <c:v>13724</c:v>
                </c:pt>
                <c:pt idx="14">
                  <c:v>14048</c:v>
                </c:pt>
              </c:numCache>
            </c:numRef>
          </c:val>
          <c:extLst>
            <c:ext xmlns:c16="http://schemas.microsoft.com/office/drawing/2014/chart" uri="{C3380CC4-5D6E-409C-BE32-E72D297353CC}">
              <c16:uniqueId val="{00000000-4F36-4AF5-B447-8C52E4C831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2680</c:v>
                </c:pt>
                <c:pt idx="5">
                  <c:v>2401</c:v>
                </c:pt>
                <c:pt idx="8">
                  <c:v>2185</c:v>
                </c:pt>
                <c:pt idx="11">
                  <c:v>1928</c:v>
                </c:pt>
                <c:pt idx="14">
                  <c:v>1987</c:v>
                </c:pt>
              </c:numCache>
            </c:numRef>
          </c:val>
          <c:extLst>
            <c:ext xmlns:c16="http://schemas.microsoft.com/office/drawing/2014/chart" uri="{C3380CC4-5D6E-409C-BE32-E72D297353CC}">
              <c16:uniqueId val="{00000001-4F36-4AF5-B447-8C52E4C831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12536</c:v>
                </c:pt>
                <c:pt idx="5">
                  <c:v>16945</c:v>
                </c:pt>
                <c:pt idx="8">
                  <c:v>22466</c:v>
                </c:pt>
                <c:pt idx="11">
                  <c:v>25870</c:v>
                </c:pt>
                <c:pt idx="14">
                  <c:v>27837</c:v>
                </c:pt>
              </c:numCache>
            </c:numRef>
          </c:val>
          <c:extLst>
            <c:ext xmlns:c16="http://schemas.microsoft.com/office/drawing/2014/chart" uri="{C3380CC4-5D6E-409C-BE32-E72D297353CC}">
              <c16:uniqueId val="{00000002-4F36-4AF5-B447-8C52E4C831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36-4AF5-B447-8C52E4C831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36-4AF5-B447-8C52E4C831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6-4AF5-B447-8C52E4C831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3162</c:v>
                </c:pt>
                <c:pt idx="3">
                  <c:v>2530</c:v>
                </c:pt>
                <c:pt idx="6">
                  <c:v>2510</c:v>
                </c:pt>
                <c:pt idx="9">
                  <c:v>2553</c:v>
                </c:pt>
                <c:pt idx="12">
                  <c:v>2554</c:v>
                </c:pt>
              </c:numCache>
            </c:numRef>
          </c:val>
          <c:extLst>
            <c:ext xmlns:c16="http://schemas.microsoft.com/office/drawing/2014/chart" uri="{C3380CC4-5D6E-409C-BE32-E72D297353CC}">
              <c16:uniqueId val="{00000006-4F36-4AF5-B447-8C52E4C831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F36-4AF5-B447-8C52E4C831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4175</c:v>
                </c:pt>
                <c:pt idx="3">
                  <c:v>4399</c:v>
                </c:pt>
                <c:pt idx="6">
                  <c:v>4524</c:v>
                </c:pt>
                <c:pt idx="9">
                  <c:v>5124</c:v>
                </c:pt>
                <c:pt idx="12">
                  <c:v>4873</c:v>
                </c:pt>
              </c:numCache>
            </c:numRef>
          </c:val>
          <c:extLst>
            <c:ext xmlns:c16="http://schemas.microsoft.com/office/drawing/2014/chart" uri="{C3380CC4-5D6E-409C-BE32-E72D297353CC}">
              <c16:uniqueId val="{00000008-4F36-4AF5-B447-8C52E4C831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109</c:v>
                </c:pt>
                <c:pt idx="3">
                  <c:v>108</c:v>
                </c:pt>
                <c:pt idx="6">
                  <c:v>107</c:v>
                </c:pt>
                <c:pt idx="9">
                  <c:v>106</c:v>
                </c:pt>
                <c:pt idx="12">
                  <c:v>2</c:v>
                </c:pt>
              </c:numCache>
            </c:numRef>
          </c:val>
          <c:extLst>
            <c:ext xmlns:c16="http://schemas.microsoft.com/office/drawing/2014/chart" uri="{C3380CC4-5D6E-409C-BE32-E72D297353CC}">
              <c16:uniqueId val="{00000009-4F36-4AF5-B447-8C52E4C831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16395</c:v>
                </c:pt>
                <c:pt idx="3">
                  <c:v>16611</c:v>
                </c:pt>
                <c:pt idx="6">
                  <c:v>15956</c:v>
                </c:pt>
                <c:pt idx="9">
                  <c:v>18818</c:v>
                </c:pt>
                <c:pt idx="12">
                  <c:v>19258</c:v>
                </c:pt>
              </c:numCache>
            </c:numRef>
          </c:val>
          <c:extLst>
            <c:ext xmlns:c16="http://schemas.microsoft.com/office/drawing/2014/chart" uri="{C3380CC4-5D6E-409C-BE32-E72D297353CC}">
              <c16:uniqueId val="{0000000A-4F36-4AF5-B447-8C52E4C831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36-4AF5-B447-8C52E4C831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2142</c:v>
                </c:pt>
                <c:pt idx="1">
                  <c:v>2633</c:v>
                </c:pt>
                <c:pt idx="2">
                  <c:v>1673</c:v>
                </c:pt>
              </c:numCache>
            </c:numRef>
          </c:val>
          <c:extLst>
            <c:ext xmlns:c16="http://schemas.microsoft.com/office/drawing/2014/chart" uri="{C3380CC4-5D6E-409C-BE32-E72D297353CC}">
              <c16:uniqueId val="{00000000-0118-4CC0-AA39-FCF53B9D97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911</c:v>
                </c:pt>
                <c:pt idx="1">
                  <c:v>1045</c:v>
                </c:pt>
                <c:pt idx="2">
                  <c:v>1090</c:v>
                </c:pt>
              </c:numCache>
            </c:numRef>
          </c:val>
          <c:extLst>
            <c:ext xmlns:c16="http://schemas.microsoft.com/office/drawing/2014/chart" uri="{C3380CC4-5D6E-409C-BE32-E72D297353CC}">
              <c16:uniqueId val="{00000001-0118-4CC0-AA39-FCF53B9D97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18603</c:v>
                </c:pt>
                <c:pt idx="1">
                  <c:v>21344</c:v>
                </c:pt>
                <c:pt idx="2">
                  <c:v>24506</c:v>
                </c:pt>
              </c:numCache>
            </c:numRef>
          </c:val>
          <c:extLst>
            <c:ext xmlns:c16="http://schemas.microsoft.com/office/drawing/2014/chart" uri="{C3380CC4-5D6E-409C-BE32-E72D297353CC}">
              <c16:uniqueId val="{00000002-0118-4CC0-AA39-FCF53B9D97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実質公債費比率の分子については、過去に発行した市債の償還額が償還開始となる市債の金額を上回ったことで、算入公債費については減少となった。</a:t>
          </a:r>
        </a:p>
        <a:p>
          <a:r>
            <a:rPr kumimoji="1" lang="ja-JP" altLang="en-US" sz="1400">
              <a:latin typeface="ＭＳ ゴシック" pitchFamily="49" charset="-128"/>
              <a:ea typeface="ＭＳ ゴシック" pitchFamily="49" charset="-128"/>
            </a:rPr>
            <a:t>　また、今後大規模事業が控えており、計画的な事業の実施と過度な起債発行とならないように努めていくものである。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充当可能基金がふるさと応援寄附金の積立により増加しており、近年の将来負担比率はゼロで推移している。</a:t>
          </a:r>
        </a:p>
        <a:p>
          <a:r>
            <a:rPr kumimoji="1" lang="ja-JP" altLang="en-US" sz="1400">
              <a:latin typeface="ＭＳ ゴシック" pitchFamily="49" charset="-128"/>
              <a:ea typeface="ＭＳ ゴシック" pitchFamily="49" charset="-128"/>
            </a:rPr>
            <a:t>　しかし、一般会計は大規模事業が控えており、今後も計画的な事業の実施に努めていくものである。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北海道根室市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ふるさと応援寄附金が好調なことから、それを原資とする基金の残高が増加している。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今後においても、ふるさと応援寄附金を原資とする基金について増加が見込まれるが、多くの寄附者の想いに応え各種施策に取り組むため、各種基金については、適正に管理、運用に努めるものである。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・ふるさと応援関連基金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ふるさと応援寄附金の寄附者の意向を反映し、寄附金を適正に管理、運用するもの。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・総合体育館建設基金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総合体育館建設資金に充てるもの。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・ふるさと応援関連基金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ふるさと応援寄附金が好調に推移しており、積立額が増加した。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・総合体育館建設基金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ふるさと応援寄附金を原資として積立てを行い、積立額が増加した。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・ふるさと応援関連基金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今後においても、寄附者の想いが紐づいた事業へ活用を図るため、適正に管理、運用を行うものである。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・総合体育館建設基金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今後見込まれる体育会館建設に備え、基金の積み立てを継続していくもの。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実質収支は黒字となったものの、財政調整基金については、土地開発基金に対する繰上償還を行ったことに伴い残高が減少した。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今後も引き続き、人口減少社会や物価高騰等による社会情勢の変化を的確に捉え、限られた財源の効率的・効果的な活用に努め、持続可能な財政運営に取り組むものである。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普通交付税の再算定（臨時財政対策債償還基金費）に伴い積立を行い、残高は増加となった。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今後においても、市債の新規発行の抑制に努め、過疎対策事業債などの財政運営に有利な地方債を活用し、基金残高の維持を図るものである。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22,468
21,751
502.65
46,277,785
46,205,035
70,425
9,328,375
19,257,915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市税及び交付金の減少により単年度指数は下落したものの、３か年平均では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前年度と同水準となった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類似団体平均をわずかに下回っている状況であることから、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引き続き市税を始めとする自主財源の歳入確保に努めるとともに、歳出の徹底した見直しなどによる行政コストの削減を行う。</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前年から１．３ポイントの上昇となった。上昇の主な要因として、人口減少による市税収入の減少や、人件費・扶助費などの経常的経費が増加が挙げられる。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類似団体平均を下回っている状況ではあるが、今後も人件費や物価の上昇が見込まれることから、引き続き、自主財源の確保と経常的経費の削減に努める。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93435</xdr:rowOff>
    </xdr:from>
    <xdr:to>
      <xdr:col>23</xdr:col>
      <xdr:colOff>133350</xdr:colOff>
      <xdr:row>59</xdr:row>
      <xdr:rowOff>138249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8985"/>
          <a:ext cx="8382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59</xdr:row>
      <xdr:rowOff>93435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485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59</xdr:row>
      <xdr:rowOff>69306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178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147683</xdr:rowOff>
    </xdr:from>
    <xdr:to>
      <xdr:col>11</xdr:col>
      <xdr:colOff>31750</xdr:colOff>
      <xdr:row>60</xdr:row>
      <xdr:rowOff>125367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1783"/>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87449</xdr:rowOff>
    </xdr:from>
    <xdr:to>
      <xdr:col>23</xdr:col>
      <xdr:colOff>184150</xdr:colOff>
      <xdr:row>60</xdr:row>
      <xdr:rowOff>17599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103976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42635</xdr:rowOff>
    </xdr:from>
    <xdr:to>
      <xdr:col>19</xdr:col>
      <xdr:colOff>184150</xdr:colOff>
      <xdr:row>59</xdr:row>
      <xdr:rowOff>144235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154412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96883</xdr:rowOff>
    </xdr:from>
    <xdr:to>
      <xdr:col>11</xdr:col>
      <xdr:colOff>82550</xdr:colOff>
      <xdr:row>59</xdr:row>
      <xdr:rowOff>27033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37210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74567</xdr:rowOff>
    </xdr:from>
    <xdr:to>
      <xdr:col>7</xdr:col>
      <xdr:colOff>31750</xdr:colOff>
      <xdr:row>61</xdr:row>
      <xdr:rowOff>4717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160944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ふるさと納税受入件数の増加により返戻経費が増加したことで前年度を上回る結果となった。</a:t>
          </a:r>
        </a:p>
        <a:p>
          <a:r>
            <a:rPr kumimoji="1" lang="ja-JP" altLang="en-US" sz="1300">
              <a:latin typeface="ＭＳ Ｐゴシック" panose="020B0600070205080204" pitchFamily="50" charset="-128"/>
              <a:ea typeface="ＭＳ Ｐゴシック" panose="020B0600070205080204" pitchFamily="50" charset="-128"/>
            </a:rPr>
            <a:t>　当市では、消防組織を単独で持っていることに加え、保育所や社会教育施設を直営で管理していること、また、北方領土に係る職員を配置するなど特殊事情があるため、類似団体を上回っている現状にある。</a:t>
          </a:r>
        </a:p>
        <a:p>
          <a:r>
            <a:rPr kumimoji="1" lang="ja-JP" altLang="en-US" sz="1300">
              <a:latin typeface="ＭＳ Ｐゴシック" panose="020B0600070205080204" pitchFamily="50" charset="-128"/>
              <a:ea typeface="ＭＳ Ｐゴシック" panose="020B0600070205080204" pitchFamily="50" charset="-128"/>
            </a:rPr>
            <a:t>　今後もあらゆる方法を模索し、引き続き経費の削減に努めるものである。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82779</xdr:rowOff>
    </xdr:from>
    <xdr:to>
      <xdr:col>23</xdr:col>
      <xdr:colOff>133350</xdr:colOff>
      <xdr:row>81</xdr:row>
      <xdr:rowOff>97992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70229"/>
          <a:ext cx="838200" cy="1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82779</xdr:rowOff>
    </xdr:from>
    <xdr:to>
      <xdr:col>19</xdr:col>
      <xdr:colOff>133350</xdr:colOff>
      <xdr:row>81</xdr:row>
      <xdr:rowOff>86142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70229"/>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78479</xdr:rowOff>
    </xdr:from>
    <xdr:to>
      <xdr:col>15</xdr:col>
      <xdr:colOff>82550</xdr:colOff>
      <xdr:row>81</xdr:row>
      <xdr:rowOff>86142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65929"/>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70799</xdr:rowOff>
    </xdr:from>
    <xdr:to>
      <xdr:col>11</xdr:col>
      <xdr:colOff>31750</xdr:colOff>
      <xdr:row>81</xdr:row>
      <xdr:rowOff>78479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8249"/>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47192</xdr:rowOff>
    </xdr:from>
    <xdr:to>
      <xdr:col>23</xdr:col>
      <xdr:colOff>184150</xdr:colOff>
      <xdr:row>81</xdr:row>
      <xdr:rowOff>148792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95469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31979</xdr:rowOff>
    </xdr:from>
    <xdr:to>
      <xdr:col>19</xdr:col>
      <xdr:colOff>184150</xdr:colOff>
      <xdr:row>81</xdr:row>
      <xdr:rowOff>133579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118356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0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35342</xdr:rowOff>
    </xdr:from>
    <xdr:to>
      <xdr:col>15</xdr:col>
      <xdr:colOff>133350</xdr:colOff>
      <xdr:row>81</xdr:row>
      <xdr:rowOff>136942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121719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0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27679</xdr:rowOff>
    </xdr:from>
    <xdr:to>
      <xdr:col>11</xdr:col>
      <xdr:colOff>82550</xdr:colOff>
      <xdr:row>81</xdr:row>
      <xdr:rowOff>129279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114056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19999</xdr:rowOff>
    </xdr:from>
    <xdr:to>
      <xdr:col>7</xdr:col>
      <xdr:colOff>31750</xdr:colOff>
      <xdr:row>81</xdr:row>
      <xdr:rowOff>121599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106376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基本的に国家公務員の人事院勧告に基づき給与等の見直しを随時行っており、独自の給与削減等も行っていないことから、ほぼ国と同水準で推移している。　</a:t>
          </a:r>
        </a:p>
        <a:p>
          <a:r>
            <a:rPr kumimoji="1" lang="ja-JP" altLang="en-US" sz="1300">
              <a:latin typeface="ＭＳ Ｐゴシック" panose="020B0600070205080204" pitchFamily="50" charset="-128"/>
              <a:ea typeface="ＭＳ Ｐゴシック" panose="020B0600070205080204" pitchFamily="50" charset="-128"/>
            </a:rPr>
            <a:t>　今後も継続して給与の適正化に取り組むものである。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153307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463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消防組織を単独で持っていることに加え、保育所や社会教育施設を直営で管理していること、また、北方領土に係る職員を配置するなど特殊事情があるため、類似団体平均よりも職員数が多い状況である。</a:t>
          </a:r>
        </a:p>
        <a:p>
          <a:r>
            <a:rPr kumimoji="1" lang="ja-JP" altLang="en-US" sz="1300">
              <a:latin typeface="ＭＳ Ｐゴシック" panose="020B0600070205080204" pitchFamily="50" charset="-128"/>
              <a:ea typeface="ＭＳ Ｐゴシック" panose="020B0600070205080204" pitchFamily="50" charset="-128"/>
            </a:rPr>
            <a:t>　また、人口が毎年減少しているが職員数は特に減少しているわけではないため、人口当たりの職員数については上昇傾向にある。</a:t>
          </a:r>
        </a:p>
        <a:p>
          <a:r>
            <a:rPr kumimoji="1" lang="ja-JP" altLang="en-US" sz="1300">
              <a:latin typeface="ＭＳ Ｐゴシック" panose="020B0600070205080204" pitchFamily="50" charset="-128"/>
              <a:ea typeface="ＭＳ Ｐゴシック" panose="020B0600070205080204" pitchFamily="50" charset="-128"/>
            </a:rPr>
            <a:t>　業務の効率化を図り、今後も継続して職員定数の適正化に努めるものである。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43519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43260"/>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147405</xdr:rowOff>
    </xdr:from>
    <xdr:to>
      <xdr:col>77</xdr:col>
      <xdr:colOff>44450</xdr:colOff>
      <xdr:row>63</xdr:row>
      <xdr:rowOff>41910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77305"/>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147405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467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87884</xdr:rowOff>
    </xdr:from>
    <xdr:to>
      <xdr:col>68</xdr:col>
      <xdr:colOff>152400</xdr:colOff>
      <xdr:row>62</xdr:row>
      <xdr:rowOff>116840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1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164169</xdr:rowOff>
    </xdr:from>
    <xdr:to>
      <xdr:col>81</xdr:col>
      <xdr:colOff>95250</xdr:colOff>
      <xdr:row>63</xdr:row>
      <xdr:rowOff>94319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136246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96605</xdr:rowOff>
    </xdr:from>
    <xdr:to>
      <xdr:col>73</xdr:col>
      <xdr:colOff>44450</xdr:colOff>
      <xdr:row>63</xdr:row>
      <xdr:rowOff>26755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1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66040</xdr:rowOff>
    </xdr:from>
    <xdr:to>
      <xdr:col>68</xdr:col>
      <xdr:colOff>203200</xdr:colOff>
      <xdr:row>62</xdr:row>
      <xdr:rowOff>167640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152417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37084</xdr:rowOff>
    </xdr:from>
    <xdr:to>
      <xdr:col>64</xdr:col>
      <xdr:colOff>152400</xdr:colOff>
      <xdr:row>62</xdr:row>
      <xdr:rowOff>138684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123461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実質公債費比率については、元利償還金の減少により、単年度実質公債費比率は減少したが、３か年平均では増加となった。</a:t>
          </a:r>
        </a:p>
        <a:p>
          <a:r>
            <a:rPr kumimoji="1" lang="ja-JP" altLang="en-US" sz="1300">
              <a:latin typeface="ＭＳ Ｐゴシック" panose="020B0600070205080204" pitchFamily="50" charset="-128"/>
              <a:ea typeface="ＭＳ Ｐゴシック" panose="020B0600070205080204" pitchFamily="50" charset="-128"/>
            </a:rPr>
            <a:t>　老朽化施設の更新に伴い市債発行の増加が見込まれる中、今後も計画的に事業を進めていくものである。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9948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158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7938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4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9948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158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将来負担率がゼロとなった最も大きな要因は、将来負担比率の算定における充当可能財源にふるさと関連基金の残高が含まれており、近年好調なふるさと関連基金の積立額が増加していることである。</a:t>
          </a:r>
        </a:p>
        <a:p>
          <a:r>
            <a:rPr kumimoji="1" lang="ja-JP" altLang="en-US" sz="1300">
              <a:latin typeface="ＭＳ Ｐゴシック" panose="020B0600070205080204" pitchFamily="50" charset="-128"/>
              <a:ea typeface="ＭＳ Ｐゴシック" panose="020B0600070205080204" pitchFamily="50" charset="-128"/>
            </a:rPr>
            <a:t>　ふるさと関連基金については、寄附者の意向により、それぞれの目的別に積立てしているものであるため、今後も、起債の発行については、過度な発行を抑制し、計画的に事業を進めていくものである。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22,468
21,751
502.65
46,277,785
46,205,035
70,425
9,328,375
19,257,915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当市は、消防組織を単独で持っていることに加え、保育所や社会教育施設を直営で管理していること、また、北方領土に係る職員を配置するなど特殊事情があるため、類似団体平均を上回る状況である。</a:t>
          </a:r>
        </a:p>
        <a:p>
          <a:r>
            <a:rPr kumimoji="1" lang="ja-JP" altLang="en-US" sz="1300">
              <a:latin typeface="ＭＳ Ｐゴシック" panose="020B0600070205080204" pitchFamily="50" charset="-128"/>
              <a:ea typeface="ＭＳ Ｐゴシック" panose="020B0600070205080204" pitchFamily="50" charset="-128"/>
            </a:rPr>
            <a:t>　今後については、民間で実施可能な部分については、民間の活力を導入し、コストの削減を図るなど、あらゆる方法を模索し、引き続き経費の削減に努めるものである。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124714</xdr:rowOff>
    </xdr:from>
    <xdr:to>
      <xdr:col>24</xdr:col>
      <xdr:colOff>25400</xdr:colOff>
      <xdr:row>39</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112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78994</xdr:rowOff>
    </xdr:from>
    <xdr:to>
      <xdr:col>19</xdr:col>
      <xdr:colOff>187325</xdr:colOff>
      <xdr:row>39</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33274</xdr:rowOff>
    </xdr:from>
    <xdr:to>
      <xdr:col>15</xdr:col>
      <xdr:colOff>98425</xdr:colOff>
      <xdr:row>39</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19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33274</xdr:rowOff>
    </xdr:from>
    <xdr:to>
      <xdr:col>11</xdr:col>
      <xdr:colOff>9525</xdr:colOff>
      <xdr:row>39</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198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119634</xdr:rowOff>
    </xdr:from>
    <xdr:to>
      <xdr:col>24</xdr:col>
      <xdr:colOff>76200</xdr:colOff>
      <xdr:row>40</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73914</xdr:rowOff>
    </xdr:from>
    <xdr:to>
      <xdr:col>20</xdr:col>
      <xdr:colOff>38100</xdr:colOff>
      <xdr:row>40</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28194</xdr:rowOff>
    </xdr:from>
    <xdr:to>
      <xdr:col>15</xdr:col>
      <xdr:colOff>149225</xdr:colOff>
      <xdr:row>39</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153924</xdr:rowOff>
    </xdr:from>
    <xdr:to>
      <xdr:col>11</xdr:col>
      <xdr:colOff>60325</xdr:colOff>
      <xdr:row>39</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60198</xdr:rowOff>
    </xdr:from>
    <xdr:to>
      <xdr:col>6</xdr:col>
      <xdr:colOff>171450</xdr:colOff>
      <xdr:row>39</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物件費については、労務単価や物価の上昇による各種委託料の増加に伴い、昨年と比べ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ポイントの上昇となったものである。</a:t>
          </a:r>
        </a:p>
        <a:p>
          <a:r>
            <a:rPr kumimoji="1" lang="ja-JP" altLang="en-US" sz="1300">
              <a:latin typeface="ＭＳ Ｐゴシック" panose="020B0600070205080204" pitchFamily="50" charset="-128"/>
              <a:ea typeface="ＭＳ Ｐゴシック" panose="020B0600070205080204" pitchFamily="50" charset="-128"/>
            </a:rPr>
            <a:t>　類似団体と比べ経常収支比率が高い傾向が続いており、今後についても引き続き、事務事業の徹底した見直しを図るとともに、経費の縮減に努めるものである。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14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76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0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0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扶助費全体では前年度対比</a:t>
          </a:r>
          <a:r>
            <a:rPr kumimoji="1" lang="en-US" altLang="ja-JP" sz="1300">
              <a:latin typeface="ＭＳ Ｐゴシック" panose="020B0600070205080204" pitchFamily="50" charset="-128"/>
              <a:ea typeface="ＭＳ Ｐゴシック" panose="020B0600070205080204" pitchFamily="50" charset="-128"/>
            </a:rPr>
            <a:t>88,387</a:t>
          </a:r>
          <a:r>
            <a:rPr kumimoji="1" lang="ja-JP" altLang="en-US" sz="1300">
              <a:latin typeface="ＭＳ Ｐゴシック" panose="020B0600070205080204" pitchFamily="50" charset="-128"/>
              <a:ea typeface="ＭＳ Ｐゴシック" panose="020B0600070205080204" pitchFamily="50" charset="-128"/>
            </a:rPr>
            <a:t>千円減少したものの、経常の扶助費では</a:t>
          </a:r>
          <a:r>
            <a:rPr kumimoji="1" lang="en-US" altLang="ja-JP" sz="1300">
              <a:latin typeface="ＭＳ Ｐゴシック" panose="020B0600070205080204" pitchFamily="50" charset="-128"/>
              <a:ea typeface="ＭＳ Ｐゴシック" panose="020B0600070205080204" pitchFamily="50" charset="-128"/>
            </a:rPr>
            <a:t>129,149</a:t>
          </a:r>
          <a:r>
            <a:rPr kumimoji="1" lang="ja-JP" altLang="en-US" sz="1300">
              <a:latin typeface="ＭＳ Ｐゴシック" panose="020B0600070205080204" pitchFamily="50" charset="-128"/>
              <a:ea typeface="ＭＳ Ｐゴシック" panose="020B0600070205080204" pitchFamily="50" charset="-128"/>
            </a:rPr>
            <a:t>千円の増加となった。また、経常一般財源が</a:t>
          </a:r>
          <a:r>
            <a:rPr kumimoji="1" lang="en-US" altLang="ja-JP" sz="1300">
              <a:latin typeface="ＭＳ Ｐゴシック" panose="020B0600070205080204" pitchFamily="50" charset="-128"/>
              <a:ea typeface="ＭＳ Ｐゴシック" panose="020B0600070205080204" pitchFamily="50" charset="-128"/>
            </a:rPr>
            <a:t>82,032</a:t>
          </a:r>
          <a:r>
            <a:rPr kumimoji="1" lang="ja-JP" altLang="en-US" sz="1300">
              <a:latin typeface="ＭＳ Ｐゴシック" panose="020B0600070205080204" pitchFamily="50" charset="-128"/>
              <a:ea typeface="ＭＳ Ｐゴシック" panose="020B0600070205080204" pitchFamily="50" charset="-128"/>
            </a:rPr>
            <a:t>千円の増加となったため、経常収支比率についても増加した。</a:t>
          </a:r>
        </a:p>
        <a:p>
          <a:r>
            <a:rPr kumimoji="1" lang="ja-JP" altLang="en-US" sz="1300">
              <a:latin typeface="ＭＳ Ｐゴシック" panose="020B0600070205080204" pitchFamily="50" charset="-128"/>
              <a:ea typeface="ＭＳ Ｐゴシック" panose="020B0600070205080204" pitchFamily="50" charset="-128"/>
            </a:rPr>
            <a:t>　今後についても、引き続き、扶助費支給に係る資格審査等の適正化に努めるものである。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137885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6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繰出金について、経常一般財源が</a:t>
          </a:r>
          <a:r>
            <a:rPr kumimoji="1" lang="en-US" altLang="ja-JP" sz="1300">
              <a:latin typeface="ＭＳ Ｐゴシック" panose="020B0600070205080204" pitchFamily="50" charset="-128"/>
              <a:ea typeface="ＭＳ Ｐゴシック" panose="020B0600070205080204" pitchFamily="50" charset="-128"/>
            </a:rPr>
            <a:t>24,256</a:t>
          </a:r>
          <a:r>
            <a:rPr kumimoji="1" lang="ja-JP" altLang="en-US" sz="1300">
              <a:latin typeface="ＭＳ Ｐゴシック" panose="020B0600070205080204" pitchFamily="50" charset="-128"/>
              <a:ea typeface="ＭＳ Ｐゴシック" panose="020B0600070205080204" pitchFamily="50" charset="-128"/>
            </a:rPr>
            <a:t>千円の減少となった結果、昨年と比べて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ポイントの減少となったものである。</a:t>
          </a:r>
        </a:p>
        <a:p>
          <a:r>
            <a:rPr kumimoji="1" lang="ja-JP" altLang="en-US" sz="1300">
              <a:latin typeface="ＭＳ Ｐゴシック" panose="020B0600070205080204" pitchFamily="50" charset="-128"/>
              <a:ea typeface="ＭＳ Ｐゴシック" panose="020B0600070205080204" pitchFamily="50" charset="-128"/>
            </a:rPr>
            <a:t>　今後においても、繰出金の適正な支出、歳出の抑制に努めるものである。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75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補助費等については、他団体に対する負担金・補助金等の増に伴い、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類似団体との比較では平均を下回る状況にあるが、必要性の低 い補助金の見直しや廃止を行うなど抑制に努める。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06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060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471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公債費については、元金償還が開始による増加に対して、償還終了による減少が上回ったことから、</a:t>
          </a:r>
          <a:r>
            <a:rPr kumimoji="1" lang="en-US" altLang="ja-JP" sz="1300">
              <a:latin typeface="ＭＳ Ｐゴシック" panose="020B0600070205080204" pitchFamily="50" charset="-128"/>
              <a:ea typeface="ＭＳ Ｐゴシック" panose="020B0600070205080204" pitchFamily="50" charset="-128"/>
            </a:rPr>
            <a:t>21,583</a:t>
          </a:r>
          <a:r>
            <a:rPr kumimoji="1" lang="ja-JP" altLang="en-US" sz="1300">
              <a:latin typeface="ＭＳ Ｐゴシック" panose="020B0600070205080204" pitchFamily="50" charset="-128"/>
              <a:ea typeface="ＭＳ Ｐゴシック" panose="020B0600070205080204" pitchFamily="50" charset="-128"/>
            </a:rPr>
            <a:t>千円の減少となったため、経常収支比率については、減少となったものである。</a:t>
          </a:r>
        </a:p>
        <a:p>
          <a:r>
            <a:rPr kumimoji="1" lang="ja-JP" altLang="en-US" sz="1300">
              <a:latin typeface="ＭＳ Ｐゴシック" panose="020B0600070205080204" pitchFamily="50" charset="-128"/>
              <a:ea typeface="ＭＳ Ｐゴシック" panose="020B0600070205080204" pitchFamily="50" charset="-128"/>
            </a:rPr>
            <a:t>　今後は老朽化施設の更新に伴い、市債発行の増加が見込まれるため、引き続き計画的に事業を進め、財政を圧迫させないように過度な起債発行の抑制に努めるものである。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3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4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4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29845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4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150495</xdr:rowOff>
    </xdr:from>
    <xdr:to>
      <xdr:col>6</xdr:col>
      <xdr:colOff>171450</xdr:colOff>
      <xdr:row>75</xdr:row>
      <xdr:rowOff>80645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65422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公債費以外の経常収支比率については、類似団体と比べると低い数値で推移していたが、令和６年度においては、扶助費や人件費の支出が増加に推移したため、前年と比較して高くなった。</a:t>
          </a:r>
        </a:p>
        <a:p>
          <a:r>
            <a:rPr kumimoji="1" lang="ja-JP" altLang="en-US" sz="1300">
              <a:latin typeface="ＭＳ Ｐゴシック" panose="020B0600070205080204" pitchFamily="50" charset="-128"/>
              <a:ea typeface="ＭＳ Ｐゴシック" panose="020B0600070205080204" pitchFamily="50" charset="-128"/>
            </a:rPr>
            <a:t>　今後も引き続き、徹底したコストの削減や、あらゆる方法を模索し、経費の縮減に努めるものである。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1187"/>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83464"/>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124714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57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77</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05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96482</xdr:rowOff>
    </xdr:from>
    <xdr:to>
      <xdr:col>29</xdr:col>
      <xdr:colOff>127000</xdr:colOff>
      <xdr:row>14</xdr:row>
      <xdr:rowOff>35141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372957"/>
          <a:ext cx="647700" cy="110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35141</xdr:rowOff>
    </xdr:from>
    <xdr:to>
      <xdr:col>26</xdr:col>
      <xdr:colOff>50800</xdr:colOff>
      <xdr:row>14</xdr:row>
      <xdr:rowOff>139706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83066"/>
          <a:ext cx="698500" cy="10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139706</xdr:rowOff>
    </xdr:from>
    <xdr:to>
      <xdr:col>22</xdr:col>
      <xdr:colOff>114300</xdr:colOff>
      <xdr:row>15</xdr:row>
      <xdr:rowOff>20425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587631"/>
          <a:ext cx="698500" cy="5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20425</xdr:rowOff>
    </xdr:from>
    <xdr:to>
      <xdr:col>18</xdr:col>
      <xdr:colOff>177800</xdr:colOff>
      <xdr:row>15</xdr:row>
      <xdr:rowOff>99330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39800"/>
          <a:ext cx="698500" cy="7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45682</xdr:rowOff>
    </xdr:from>
    <xdr:to>
      <xdr:col>29</xdr:col>
      <xdr:colOff>177800</xdr:colOff>
      <xdr:row>13</xdr:row>
      <xdr:rowOff>147282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2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62209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16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155791</xdr:rowOff>
    </xdr:from>
    <xdr:to>
      <xdr:col>26</xdr:col>
      <xdr:colOff>101600</xdr:colOff>
      <xdr:row>14</xdr:row>
      <xdr:rowOff>85941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3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96118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0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88906</xdr:rowOff>
    </xdr:from>
    <xdr:to>
      <xdr:col>22</xdr:col>
      <xdr:colOff>165100</xdr:colOff>
      <xdr:row>15</xdr:row>
      <xdr:rowOff>19056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53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29233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0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141075</xdr:rowOff>
    </xdr:from>
    <xdr:to>
      <xdr:col>19</xdr:col>
      <xdr:colOff>38100</xdr:colOff>
      <xdr:row>15</xdr:row>
      <xdr:rowOff>71225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58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81402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48530</xdr:rowOff>
    </xdr:from>
    <xdr:to>
      <xdr:col>15</xdr:col>
      <xdr:colOff>101600</xdr:colOff>
      <xdr:row>15</xdr:row>
      <xdr:rowOff>150130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67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160307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3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47170</xdr:rowOff>
    </xdr:from>
    <xdr:to>
      <xdr:col>29</xdr:col>
      <xdr:colOff>127000</xdr:colOff>
      <xdr:row>38</xdr:row>
      <xdr:rowOff>47222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14770"/>
          <a:ext cx="647700" cy="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31946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9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43763</xdr:rowOff>
    </xdr:from>
    <xdr:to>
      <xdr:col>26</xdr:col>
      <xdr:colOff>50800</xdr:colOff>
      <xdr:row>38</xdr:row>
      <xdr:rowOff>47222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1363"/>
          <a:ext cx="698500" cy="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43763</xdr:rowOff>
    </xdr:from>
    <xdr:to>
      <xdr:col>22</xdr:col>
      <xdr:colOff>114300</xdr:colOff>
      <xdr:row>38</xdr:row>
      <xdr:rowOff>55458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1363"/>
          <a:ext cx="698500" cy="11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55458</xdr:rowOff>
    </xdr:from>
    <xdr:to>
      <xdr:col>18</xdr:col>
      <xdr:colOff>177800</xdr:colOff>
      <xdr:row>38</xdr:row>
      <xdr:rowOff>57705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3058"/>
          <a:ext cx="698500" cy="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339270</xdr:rowOff>
    </xdr:from>
    <xdr:to>
      <xdr:col>29</xdr:col>
      <xdr:colOff>177800</xdr:colOff>
      <xdr:row>38</xdr:row>
      <xdr:rowOff>97970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184347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339322</xdr:rowOff>
    </xdr:from>
    <xdr:to>
      <xdr:col>26</xdr:col>
      <xdr:colOff>101600</xdr:colOff>
      <xdr:row>38</xdr:row>
      <xdr:rowOff>98022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108199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335863</xdr:rowOff>
    </xdr:from>
    <xdr:to>
      <xdr:col>22</xdr:col>
      <xdr:colOff>165100</xdr:colOff>
      <xdr:row>38</xdr:row>
      <xdr:rowOff>94563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104740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4658</xdr:rowOff>
    </xdr:from>
    <xdr:to>
      <xdr:col>19</xdr:col>
      <xdr:colOff>38100</xdr:colOff>
      <xdr:row>38</xdr:row>
      <xdr:rowOff>106258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116435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6905</xdr:rowOff>
    </xdr:from>
    <xdr:to>
      <xdr:col>15</xdr:col>
      <xdr:colOff>101600</xdr:colOff>
      <xdr:row>38</xdr:row>
      <xdr:rowOff>108505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118682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22,468
21,751
502.65
46,277,785
46,205,035
70,425
9,328,375
19,257,915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163997</xdr:rowOff>
    </xdr:from>
    <xdr:to>
      <xdr:col>24</xdr:col>
      <xdr:colOff>63500</xdr:colOff>
      <xdr:row>33</xdr:row>
      <xdr:rowOff>127748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50397"/>
          <a:ext cx="8382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127748</xdr:rowOff>
    </xdr:from>
    <xdr:to>
      <xdr:col>19</xdr:col>
      <xdr:colOff>177800</xdr:colOff>
      <xdr:row>33</xdr:row>
      <xdr:rowOff>155561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559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155561</xdr:rowOff>
    </xdr:from>
    <xdr:to>
      <xdr:col>15</xdr:col>
      <xdr:colOff>50800</xdr:colOff>
      <xdr:row>34</xdr:row>
      <xdr:rowOff>32127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13411"/>
          <a:ext cx="889000" cy="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32127</xdr:rowOff>
    </xdr:from>
    <xdr:to>
      <xdr:col>10</xdr:col>
      <xdr:colOff>114300</xdr:colOff>
      <xdr:row>34</xdr:row>
      <xdr:rowOff>118527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61427"/>
          <a:ext cx="889000" cy="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113197</xdr:rowOff>
    </xdr:from>
    <xdr:to>
      <xdr:col>24</xdr:col>
      <xdr:colOff>114300</xdr:colOff>
      <xdr:row>33</xdr:row>
      <xdr:rowOff>43347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136074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76948</xdr:rowOff>
    </xdr:from>
    <xdr:to>
      <xdr:col>20</xdr:col>
      <xdr:colOff>38100</xdr:colOff>
      <xdr:row>34</xdr:row>
      <xdr:rowOff>7098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23625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1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104761</xdr:rowOff>
    </xdr:from>
    <xdr:to>
      <xdr:col>15</xdr:col>
      <xdr:colOff>101600</xdr:colOff>
      <xdr:row>34</xdr:row>
      <xdr:rowOff>34911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51438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152777</xdr:rowOff>
    </xdr:from>
    <xdr:to>
      <xdr:col>10</xdr:col>
      <xdr:colOff>165100</xdr:colOff>
      <xdr:row>34</xdr:row>
      <xdr:rowOff>82927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1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99454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8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67727</xdr:rowOff>
    </xdr:from>
    <xdr:to>
      <xdr:col>6</xdr:col>
      <xdr:colOff>38100</xdr:colOff>
      <xdr:row>34</xdr:row>
      <xdr:rowOff>169327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14404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80473</xdr:rowOff>
    </xdr:from>
    <xdr:to>
      <xdr:col>24</xdr:col>
      <xdr:colOff>63500</xdr:colOff>
      <xdr:row>58</xdr:row>
      <xdr:rowOff>91569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4573"/>
          <a:ext cx="8382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86558</xdr:rowOff>
    </xdr:from>
    <xdr:to>
      <xdr:col>19</xdr:col>
      <xdr:colOff>177800</xdr:colOff>
      <xdr:row>58</xdr:row>
      <xdr:rowOff>91569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0658"/>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86558</xdr:rowOff>
    </xdr:from>
    <xdr:to>
      <xdr:col>15</xdr:col>
      <xdr:colOff>50800</xdr:colOff>
      <xdr:row>58</xdr:row>
      <xdr:rowOff>92463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065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92463</xdr:rowOff>
    </xdr:from>
    <xdr:to>
      <xdr:col>10</xdr:col>
      <xdr:colOff>114300</xdr:colOff>
      <xdr:row>58</xdr:row>
      <xdr:rowOff>98399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6563"/>
          <a:ext cx="889000" cy="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29673</xdr:rowOff>
    </xdr:from>
    <xdr:to>
      <xdr:col>24</xdr:col>
      <xdr:colOff>114300</xdr:colOff>
      <xdr:row>58</xdr:row>
      <xdr:rowOff>131273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160500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40769</xdr:rowOff>
    </xdr:from>
    <xdr:to>
      <xdr:col>20</xdr:col>
      <xdr:colOff>38100</xdr:colOff>
      <xdr:row>58</xdr:row>
      <xdr:rowOff>142369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158896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35758</xdr:rowOff>
    </xdr:from>
    <xdr:to>
      <xdr:col>15</xdr:col>
      <xdr:colOff>101600</xdr:colOff>
      <xdr:row>58</xdr:row>
      <xdr:rowOff>137358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41663</xdr:rowOff>
    </xdr:from>
    <xdr:to>
      <xdr:col>10</xdr:col>
      <xdr:colOff>165100</xdr:colOff>
      <xdr:row>58</xdr:row>
      <xdr:rowOff>143263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159790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47599</xdr:rowOff>
    </xdr:from>
    <xdr:to>
      <xdr:col>6</xdr:col>
      <xdr:colOff>38100</xdr:colOff>
      <xdr:row>58</xdr:row>
      <xdr:rowOff>149199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165726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94487</xdr:rowOff>
    </xdr:from>
    <xdr:to>
      <xdr:col>24</xdr:col>
      <xdr:colOff>63500</xdr:colOff>
      <xdr:row>78</xdr:row>
      <xdr:rowOff>104597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7587"/>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96089</xdr:rowOff>
    </xdr:from>
    <xdr:to>
      <xdr:col>19</xdr:col>
      <xdr:colOff>177800</xdr:colOff>
      <xdr:row>78</xdr:row>
      <xdr:rowOff>104597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9189"/>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94235</xdr:rowOff>
    </xdr:from>
    <xdr:to>
      <xdr:col>15</xdr:col>
      <xdr:colOff>50800</xdr:colOff>
      <xdr:row>78</xdr:row>
      <xdr:rowOff>96089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7335"/>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94235</xdr:rowOff>
    </xdr:from>
    <xdr:to>
      <xdr:col>10</xdr:col>
      <xdr:colOff>114300</xdr:colOff>
      <xdr:row>78</xdr:row>
      <xdr:rowOff>101575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7335"/>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43687</xdr:rowOff>
    </xdr:from>
    <xdr:to>
      <xdr:col>24</xdr:col>
      <xdr:colOff>114300</xdr:colOff>
      <xdr:row>78</xdr:row>
      <xdr:rowOff>145287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53797</xdr:rowOff>
    </xdr:from>
    <xdr:to>
      <xdr:col>20</xdr:col>
      <xdr:colOff>38100</xdr:colOff>
      <xdr:row>78</xdr:row>
      <xdr:rowOff>155397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146524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45289</xdr:rowOff>
    </xdr:from>
    <xdr:to>
      <xdr:col>15</xdr:col>
      <xdr:colOff>101600</xdr:colOff>
      <xdr:row>78</xdr:row>
      <xdr:rowOff>146889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43435</xdr:rowOff>
    </xdr:from>
    <xdr:to>
      <xdr:col>10</xdr:col>
      <xdr:colOff>165100</xdr:colOff>
      <xdr:row>78</xdr:row>
      <xdr:rowOff>145035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136162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50775</xdr:rowOff>
    </xdr:from>
    <xdr:to>
      <xdr:col>6</xdr:col>
      <xdr:colOff>38100</xdr:colOff>
      <xdr:row>78</xdr:row>
      <xdr:rowOff>152375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143502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147320</xdr:rowOff>
    </xdr:from>
    <xdr:to>
      <xdr:col>24</xdr:col>
      <xdr:colOff>63500</xdr:colOff>
      <xdr:row>95</xdr:row>
      <xdr:rowOff>154215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3507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147320</xdr:rowOff>
    </xdr:from>
    <xdr:to>
      <xdr:col>19</xdr:col>
      <xdr:colOff>177800</xdr:colOff>
      <xdr:row>96</xdr:row>
      <xdr:rowOff>88897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35070"/>
          <a:ext cx="889000" cy="1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1405</xdr:rowOff>
    </xdr:from>
    <xdr:to>
      <xdr:col>15</xdr:col>
      <xdr:colOff>50800</xdr:colOff>
      <xdr:row>96</xdr:row>
      <xdr:rowOff>88897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60605"/>
          <a:ext cx="889000" cy="8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1405</xdr:rowOff>
    </xdr:from>
    <xdr:to>
      <xdr:col>10</xdr:col>
      <xdr:colOff>114300</xdr:colOff>
      <xdr:row>96</xdr:row>
      <xdr:rowOff>164846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60605"/>
          <a:ext cx="889000" cy="1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103415</xdr:rowOff>
    </xdr:from>
    <xdr:to>
      <xdr:col>24</xdr:col>
      <xdr:colOff>114300</xdr:colOff>
      <xdr:row>96</xdr:row>
      <xdr:rowOff>33565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81842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96520</xdr:rowOff>
    </xdr:from>
    <xdr:to>
      <xdr:col>20</xdr:col>
      <xdr:colOff>38100</xdr:colOff>
      <xdr:row>96</xdr:row>
      <xdr:rowOff>26670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43197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5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38097</xdr:rowOff>
    </xdr:from>
    <xdr:to>
      <xdr:col>15</xdr:col>
      <xdr:colOff>101600</xdr:colOff>
      <xdr:row>96</xdr:row>
      <xdr:rowOff>139697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130824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122055</xdr:rowOff>
    </xdr:from>
    <xdr:to>
      <xdr:col>10</xdr:col>
      <xdr:colOff>165100</xdr:colOff>
      <xdr:row>96</xdr:row>
      <xdr:rowOff>52205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43332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114046</xdr:rowOff>
    </xdr:from>
    <xdr:to>
      <xdr:col>6</xdr:col>
      <xdr:colOff>38100</xdr:colOff>
      <xdr:row>97</xdr:row>
      <xdr:rowOff>44196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6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132783</xdr:rowOff>
    </xdr:from>
    <xdr:to>
      <xdr:col>55</xdr:col>
      <xdr:colOff>0</xdr:colOff>
      <xdr:row>32</xdr:row>
      <xdr:rowOff>101148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104833"/>
          <a:ext cx="838200" cy="4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142920</xdr:rowOff>
    </xdr:from>
    <xdr:to>
      <xdr:col>50</xdr:col>
      <xdr:colOff>114300</xdr:colOff>
      <xdr:row>32</xdr:row>
      <xdr:rowOff>101148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86420"/>
          <a:ext cx="889000" cy="30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142920</xdr:rowOff>
    </xdr:from>
    <xdr:to>
      <xdr:col>45</xdr:col>
      <xdr:colOff>177800</xdr:colOff>
      <xdr:row>32</xdr:row>
      <xdr:rowOff>36778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86420"/>
          <a:ext cx="889000" cy="2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48280</xdr:rowOff>
    </xdr:from>
    <xdr:to>
      <xdr:col>41</xdr:col>
      <xdr:colOff>50800</xdr:colOff>
      <xdr:row>32</xdr:row>
      <xdr:rowOff>36778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63230"/>
          <a:ext cx="889000" cy="15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81983</xdr:rowOff>
    </xdr:from>
    <xdr:to>
      <xdr:col>55</xdr:col>
      <xdr:colOff>50800</xdr:colOff>
      <xdr:row>30</xdr:row>
      <xdr:rowOff>12133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0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35010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00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50348</xdr:rowOff>
    </xdr:from>
    <xdr:to>
      <xdr:col>50</xdr:col>
      <xdr:colOff>165100</xdr:colOff>
      <xdr:row>32</xdr:row>
      <xdr:rowOff>151948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168475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1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92120</xdr:rowOff>
    </xdr:from>
    <xdr:to>
      <xdr:col>46</xdr:col>
      <xdr:colOff>38100</xdr:colOff>
      <xdr:row>31</xdr:row>
      <xdr:rowOff>22270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38797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01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157428</xdr:rowOff>
    </xdr:from>
    <xdr:to>
      <xdr:col>41</xdr:col>
      <xdr:colOff>101600</xdr:colOff>
      <xdr:row>32</xdr:row>
      <xdr:rowOff>87578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4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104105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24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168930</xdr:rowOff>
    </xdr:from>
    <xdr:to>
      <xdr:col>36</xdr:col>
      <xdr:colOff>165100</xdr:colOff>
      <xdr:row>31</xdr:row>
      <xdr:rowOff>99080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115607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148935</xdr:rowOff>
    </xdr:from>
    <xdr:to>
      <xdr:col>55</xdr:col>
      <xdr:colOff>0</xdr:colOff>
      <xdr:row>54</xdr:row>
      <xdr:rowOff>42092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721435"/>
          <a:ext cx="838200" cy="5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148935</xdr:rowOff>
    </xdr:from>
    <xdr:to>
      <xdr:col>50</xdr:col>
      <xdr:colOff>114300</xdr:colOff>
      <xdr:row>55</xdr:row>
      <xdr:rowOff>2439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8721435"/>
          <a:ext cx="889000" cy="7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79373</xdr:rowOff>
    </xdr:from>
    <xdr:to>
      <xdr:col>45</xdr:col>
      <xdr:colOff>177800</xdr:colOff>
      <xdr:row>55</xdr:row>
      <xdr:rowOff>2439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166223"/>
          <a:ext cx="889000" cy="2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79373</xdr:rowOff>
    </xdr:from>
    <xdr:to>
      <xdr:col>41</xdr:col>
      <xdr:colOff>50800</xdr:colOff>
      <xdr:row>56</xdr:row>
      <xdr:rowOff>37872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166223"/>
          <a:ext cx="889000" cy="4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162742</xdr:rowOff>
    </xdr:from>
    <xdr:to>
      <xdr:col>55</xdr:col>
      <xdr:colOff>50800</xdr:colOff>
      <xdr:row>54</xdr:row>
      <xdr:rowOff>92892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14169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0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98135</xdr:rowOff>
    </xdr:from>
    <xdr:to>
      <xdr:col>50</xdr:col>
      <xdr:colOff>165100</xdr:colOff>
      <xdr:row>51</xdr:row>
      <xdr:rowOff>28285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6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44812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44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123089</xdr:rowOff>
    </xdr:from>
    <xdr:to>
      <xdr:col>46</xdr:col>
      <xdr:colOff>38100</xdr:colOff>
      <xdr:row>55</xdr:row>
      <xdr:rowOff>53239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69766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5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28573</xdr:rowOff>
    </xdr:from>
    <xdr:to>
      <xdr:col>41</xdr:col>
      <xdr:colOff>101600</xdr:colOff>
      <xdr:row>53</xdr:row>
      <xdr:rowOff>130173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146700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89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158522</xdr:rowOff>
    </xdr:from>
    <xdr:to>
      <xdr:col>36</xdr:col>
      <xdr:colOff>165100</xdr:colOff>
      <xdr:row>56</xdr:row>
      <xdr:rowOff>88672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105199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59342</xdr:rowOff>
    </xdr:from>
    <xdr:to>
      <xdr:col>55</xdr:col>
      <xdr:colOff>0</xdr:colOff>
      <xdr:row>78</xdr:row>
      <xdr:rowOff>128423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60992"/>
          <a:ext cx="838200" cy="2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93371</xdr:rowOff>
    </xdr:from>
    <xdr:to>
      <xdr:col>50</xdr:col>
      <xdr:colOff>114300</xdr:colOff>
      <xdr:row>78</xdr:row>
      <xdr:rowOff>128423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95021"/>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118408</xdr:rowOff>
    </xdr:from>
    <xdr:to>
      <xdr:col>45</xdr:col>
      <xdr:colOff>177800</xdr:colOff>
      <xdr:row>77</xdr:row>
      <xdr:rowOff>93371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48608"/>
          <a:ext cx="88900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118408</xdr:rowOff>
    </xdr:from>
    <xdr:to>
      <xdr:col>41</xdr:col>
      <xdr:colOff>50800</xdr:colOff>
      <xdr:row>78</xdr:row>
      <xdr:rowOff>53366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8608"/>
          <a:ext cx="889000" cy="27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8542</xdr:rowOff>
    </xdr:from>
    <xdr:to>
      <xdr:col>55</xdr:col>
      <xdr:colOff>50800</xdr:colOff>
      <xdr:row>77</xdr:row>
      <xdr:rowOff>110142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31419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77623</xdr:rowOff>
    </xdr:from>
    <xdr:to>
      <xdr:col>50</xdr:col>
      <xdr:colOff>165100</xdr:colOff>
      <xdr:row>79</xdr:row>
      <xdr:rowOff>7773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170350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42571</xdr:rowOff>
    </xdr:from>
    <xdr:to>
      <xdr:col>46</xdr:col>
      <xdr:colOff>38100</xdr:colOff>
      <xdr:row>77</xdr:row>
      <xdr:rowOff>144171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160698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67608</xdr:rowOff>
    </xdr:from>
    <xdr:to>
      <xdr:col>41</xdr:col>
      <xdr:colOff>101600</xdr:colOff>
      <xdr:row>76</xdr:row>
      <xdr:rowOff>169208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2566</xdr:rowOff>
    </xdr:from>
    <xdr:to>
      <xdr:col>36</xdr:col>
      <xdr:colOff>165100</xdr:colOff>
      <xdr:row>78</xdr:row>
      <xdr:rowOff>104166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95293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137209</xdr:rowOff>
    </xdr:from>
    <xdr:to>
      <xdr:col>54</xdr:col>
      <xdr:colOff>189865</xdr:colOff>
      <xdr:row>98</xdr:row>
      <xdr:rowOff>100116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910609"/>
          <a:ext cx="1270" cy="99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103943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100116</xdr:rowOff>
    </xdr:from>
    <xdr:to>
      <xdr:col>55</xdr:col>
      <xdr:colOff>88900</xdr:colOff>
      <xdr:row>98</xdr:row>
      <xdr:rowOff>100116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83886</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137209</xdr:rowOff>
    </xdr:from>
    <xdr:to>
      <xdr:col>55</xdr:col>
      <xdr:colOff>88900</xdr:colOff>
      <xdr:row>92</xdr:row>
      <xdr:rowOff>137209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91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92718</xdr:rowOff>
    </xdr:from>
    <xdr:to>
      <xdr:col>55</xdr:col>
      <xdr:colOff>0</xdr:colOff>
      <xdr:row>96</xdr:row>
      <xdr:rowOff>53011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5866118"/>
          <a:ext cx="838200" cy="64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129177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150750</xdr:rowOff>
    </xdr:from>
    <xdr:to>
      <xdr:col>55</xdr:col>
      <xdr:colOff>50800</xdr:colOff>
      <xdr:row>97</xdr:row>
      <xdr:rowOff>80900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92718</xdr:rowOff>
    </xdr:from>
    <xdr:to>
      <xdr:col>50</xdr:col>
      <xdr:colOff>114300</xdr:colOff>
      <xdr:row>96</xdr:row>
      <xdr:rowOff>124575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866118"/>
          <a:ext cx="889000" cy="7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165271</xdr:rowOff>
    </xdr:from>
    <xdr:to>
      <xdr:col>50</xdr:col>
      <xdr:colOff>165100</xdr:colOff>
      <xdr:row>97</xdr:row>
      <xdr:rowOff>95421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2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86548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1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105383</xdr:rowOff>
    </xdr:from>
    <xdr:to>
      <xdr:col>45</xdr:col>
      <xdr:colOff>177800</xdr:colOff>
      <xdr:row>96</xdr:row>
      <xdr:rowOff>124575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64583"/>
          <a:ext cx="8890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20371</xdr:rowOff>
    </xdr:from>
    <xdr:to>
      <xdr:col>46</xdr:col>
      <xdr:colOff>38100</xdr:colOff>
      <xdr:row>97</xdr:row>
      <xdr:rowOff>121971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113098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105383</xdr:rowOff>
    </xdr:from>
    <xdr:to>
      <xdr:col>41</xdr:col>
      <xdr:colOff>50800</xdr:colOff>
      <xdr:row>97</xdr:row>
      <xdr:rowOff>102922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64583"/>
          <a:ext cx="889000" cy="1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7889</xdr:rowOff>
    </xdr:from>
    <xdr:to>
      <xdr:col>41</xdr:col>
      <xdr:colOff>101600</xdr:colOff>
      <xdr:row>97</xdr:row>
      <xdr:rowOff>109489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100616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27964</xdr:rowOff>
    </xdr:from>
    <xdr:to>
      <xdr:col>36</xdr:col>
      <xdr:colOff>165100</xdr:colOff>
      <xdr:row>97</xdr:row>
      <xdr:rowOff>129564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146091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2211</xdr:rowOff>
    </xdr:from>
    <xdr:to>
      <xdr:col>55</xdr:col>
      <xdr:colOff>50800</xdr:colOff>
      <xdr:row>96</xdr:row>
      <xdr:rowOff>103811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25088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41918</xdr:rowOff>
    </xdr:from>
    <xdr:to>
      <xdr:col>50</xdr:col>
      <xdr:colOff>165100</xdr:colOff>
      <xdr:row>92</xdr:row>
      <xdr:rowOff>143518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81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160045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59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73775</xdr:rowOff>
    </xdr:from>
    <xdr:to>
      <xdr:col>46</xdr:col>
      <xdr:colOff>38100</xdr:colOff>
      <xdr:row>97</xdr:row>
      <xdr:rowOff>3925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54583</xdr:rowOff>
    </xdr:from>
    <xdr:to>
      <xdr:col>41</xdr:col>
      <xdr:colOff>101600</xdr:colOff>
      <xdr:row>96</xdr:row>
      <xdr:rowOff>156183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52122</xdr:rowOff>
    </xdr:from>
    <xdr:to>
      <xdr:col>36</xdr:col>
      <xdr:colOff>165100</xdr:colOff>
      <xdr:row>97</xdr:row>
      <xdr:rowOff>153722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144849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98611</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85161"/>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98591</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141"/>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98591</xdr:rowOff>
    </xdr:from>
    <xdr:to>
      <xdr:col>76</xdr:col>
      <xdr:colOff>114300</xdr:colOff>
      <xdr:row>39</xdr:row>
      <xdr:rowOff>98751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8514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98396</xdr:rowOff>
    </xdr:from>
    <xdr:to>
      <xdr:col>71</xdr:col>
      <xdr:colOff>177800</xdr:colOff>
      <xdr:row>39</xdr:row>
      <xdr:rowOff>98751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4946"/>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47811</xdr:rowOff>
    </xdr:from>
    <xdr:to>
      <xdr:col>85</xdr:col>
      <xdr:colOff>177800</xdr:colOff>
      <xdr:row>39</xdr:row>
      <xdr:rowOff>149411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91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47791</xdr:rowOff>
    </xdr:from>
    <xdr:to>
      <xdr:col>76</xdr:col>
      <xdr:colOff>165100</xdr:colOff>
      <xdr:row>39</xdr:row>
      <xdr:rowOff>149391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140518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82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47951</xdr:rowOff>
    </xdr:from>
    <xdr:to>
      <xdr:col>72</xdr:col>
      <xdr:colOff>38100</xdr:colOff>
      <xdr:row>39</xdr:row>
      <xdr:rowOff>149551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140678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827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47596</xdr:rowOff>
    </xdr:from>
    <xdr:to>
      <xdr:col>67</xdr:col>
      <xdr:colOff>101600</xdr:colOff>
      <xdr:row>39</xdr:row>
      <xdr:rowOff>149196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140323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6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126902</xdr:rowOff>
    </xdr:from>
    <xdr:to>
      <xdr:col>85</xdr:col>
      <xdr:colOff>127000</xdr:colOff>
      <xdr:row>77</xdr:row>
      <xdr:rowOff>129065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28552"/>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120529</xdr:rowOff>
    </xdr:from>
    <xdr:to>
      <xdr:col>81</xdr:col>
      <xdr:colOff>50800</xdr:colOff>
      <xdr:row>77</xdr:row>
      <xdr:rowOff>129065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322179"/>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120529</xdr:rowOff>
    </xdr:from>
    <xdr:to>
      <xdr:col>76</xdr:col>
      <xdr:colOff>114300</xdr:colOff>
      <xdr:row>77</xdr:row>
      <xdr:rowOff>127994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22179"/>
          <a:ext cx="889000" cy="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124516</xdr:rowOff>
    </xdr:from>
    <xdr:to>
      <xdr:col>71</xdr:col>
      <xdr:colOff>177800</xdr:colOff>
      <xdr:row>77</xdr:row>
      <xdr:rowOff>127994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26166"/>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76102</xdr:rowOff>
    </xdr:from>
    <xdr:to>
      <xdr:col>85</xdr:col>
      <xdr:colOff>177800</xdr:colOff>
      <xdr:row>78</xdr:row>
      <xdr:rowOff>6252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35479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6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78265</xdr:rowOff>
    </xdr:from>
    <xdr:to>
      <xdr:col>81</xdr:col>
      <xdr:colOff>101600</xdr:colOff>
      <xdr:row>78</xdr:row>
      <xdr:rowOff>8415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24942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5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69729</xdr:rowOff>
    </xdr:from>
    <xdr:to>
      <xdr:col>76</xdr:col>
      <xdr:colOff>165100</xdr:colOff>
      <xdr:row>77</xdr:row>
      <xdr:rowOff>171329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77194</xdr:rowOff>
    </xdr:from>
    <xdr:to>
      <xdr:col>72</xdr:col>
      <xdr:colOff>38100</xdr:colOff>
      <xdr:row>78</xdr:row>
      <xdr:rowOff>7344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23871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0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73716</xdr:rowOff>
    </xdr:from>
    <xdr:to>
      <xdr:col>67</xdr:col>
      <xdr:colOff>101600</xdr:colOff>
      <xdr:row>78</xdr:row>
      <xdr:rowOff>3866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20393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135944</xdr:rowOff>
    </xdr:from>
    <xdr:to>
      <xdr:col>85</xdr:col>
      <xdr:colOff>127000</xdr:colOff>
      <xdr:row>92</xdr:row>
      <xdr:rowOff>121515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737894"/>
          <a:ext cx="838200" cy="15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70580</xdr:rowOff>
    </xdr:from>
    <xdr:to>
      <xdr:col>81</xdr:col>
      <xdr:colOff>50800</xdr:colOff>
      <xdr:row>92</xdr:row>
      <xdr:rowOff>121515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5501080"/>
          <a:ext cx="889000" cy="3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70580</xdr:rowOff>
    </xdr:from>
    <xdr:to>
      <xdr:col>76</xdr:col>
      <xdr:colOff>114300</xdr:colOff>
      <xdr:row>92</xdr:row>
      <xdr:rowOff>16207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5501080"/>
          <a:ext cx="889000" cy="28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16207</xdr:rowOff>
    </xdr:from>
    <xdr:to>
      <xdr:col>71</xdr:col>
      <xdr:colOff>177800</xdr:colOff>
      <xdr:row>93</xdr:row>
      <xdr:rowOff>91601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5789607"/>
          <a:ext cx="889000" cy="2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85144</xdr:rowOff>
    </xdr:from>
    <xdr:to>
      <xdr:col>85</xdr:col>
      <xdr:colOff>177800</xdr:colOff>
      <xdr:row>92</xdr:row>
      <xdr:rowOff>15294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68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108021</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53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70715</xdr:rowOff>
    </xdr:from>
    <xdr:to>
      <xdr:col>81</xdr:col>
      <xdr:colOff>101600</xdr:colOff>
      <xdr:row>93</xdr:row>
      <xdr:rowOff>865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17392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561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19780</xdr:rowOff>
    </xdr:from>
    <xdr:to>
      <xdr:col>76</xdr:col>
      <xdr:colOff>165100</xdr:colOff>
      <xdr:row>90</xdr:row>
      <xdr:rowOff>121380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4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137907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22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136857</xdr:rowOff>
    </xdr:from>
    <xdr:to>
      <xdr:col>72</xdr:col>
      <xdr:colOff>38100</xdr:colOff>
      <xdr:row>92</xdr:row>
      <xdr:rowOff>67007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57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83534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55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40801</xdr:rowOff>
    </xdr:from>
    <xdr:to>
      <xdr:col>67</xdr:col>
      <xdr:colOff>101600</xdr:colOff>
      <xdr:row>93</xdr:row>
      <xdr:rowOff>142401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9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158928</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576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76019</xdr:rowOff>
    </xdr:from>
    <xdr:to>
      <xdr:col>116</xdr:col>
      <xdr:colOff>63500</xdr:colOff>
      <xdr:row>39</xdr:row>
      <xdr:rowOff>79480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62569"/>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76019</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625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28680</xdr:rowOff>
    </xdr:from>
    <xdr:to>
      <xdr:col>116</xdr:col>
      <xdr:colOff>114300</xdr:colOff>
      <xdr:row>39</xdr:row>
      <xdr:rowOff>130280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115057</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3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25219</xdr:rowOff>
    </xdr:from>
    <xdr:to>
      <xdr:col>112</xdr:col>
      <xdr:colOff>38100</xdr:colOff>
      <xdr:row>39</xdr:row>
      <xdr:rowOff>126819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117946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80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118380</xdr:rowOff>
    </xdr:from>
    <xdr:to>
      <xdr:col>116</xdr:col>
      <xdr:colOff>63500</xdr:colOff>
      <xdr:row>58</xdr:row>
      <xdr:rowOff>124041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62480"/>
          <a:ext cx="8382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124041</xdr:rowOff>
    </xdr:from>
    <xdr:to>
      <xdr:col>111</xdr:col>
      <xdr:colOff>177800</xdr:colOff>
      <xdr:row>58</xdr:row>
      <xdr:rowOff>131645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68141"/>
          <a:ext cx="8890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129375</xdr:rowOff>
    </xdr:from>
    <xdr:to>
      <xdr:col>107</xdr:col>
      <xdr:colOff>50800</xdr:colOff>
      <xdr:row>58</xdr:row>
      <xdr:rowOff>131645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73475"/>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129375</xdr:rowOff>
    </xdr:from>
    <xdr:to>
      <xdr:col>102</xdr:col>
      <xdr:colOff>114300</xdr:colOff>
      <xdr:row>58</xdr:row>
      <xdr:rowOff>137292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73475"/>
          <a:ext cx="889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67580</xdr:rowOff>
    </xdr:from>
    <xdr:to>
      <xdr:col>116</xdr:col>
      <xdr:colOff>114300</xdr:colOff>
      <xdr:row>58</xdr:row>
      <xdr:rowOff>169180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26957</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9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73241</xdr:rowOff>
    </xdr:from>
    <xdr:to>
      <xdr:col>112</xdr:col>
      <xdr:colOff>38100</xdr:colOff>
      <xdr:row>59</xdr:row>
      <xdr:rowOff>3391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19918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79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80845</xdr:rowOff>
    </xdr:from>
    <xdr:to>
      <xdr:col>107</xdr:col>
      <xdr:colOff>101600</xdr:colOff>
      <xdr:row>59</xdr:row>
      <xdr:rowOff>10995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27522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8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78575</xdr:rowOff>
    </xdr:from>
    <xdr:to>
      <xdr:col>102</xdr:col>
      <xdr:colOff>165100</xdr:colOff>
      <xdr:row>59</xdr:row>
      <xdr:rowOff>8725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25252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7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86492</xdr:rowOff>
    </xdr:from>
    <xdr:to>
      <xdr:col>98</xdr:col>
      <xdr:colOff>38100</xdr:colOff>
      <xdr:row>59</xdr:row>
      <xdr:rowOff>16642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33169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8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16771</xdr:rowOff>
    </xdr:from>
    <xdr:to>
      <xdr:col>116</xdr:col>
      <xdr:colOff>63500</xdr:colOff>
      <xdr:row>76</xdr:row>
      <xdr:rowOff>64263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46971"/>
          <a:ext cx="8382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16771</xdr:rowOff>
    </xdr:from>
    <xdr:to>
      <xdr:col>111</xdr:col>
      <xdr:colOff>177800</xdr:colOff>
      <xdr:row>76</xdr:row>
      <xdr:rowOff>56604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46971"/>
          <a:ext cx="889000" cy="3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56604</xdr:rowOff>
    </xdr:from>
    <xdr:to>
      <xdr:col>107</xdr:col>
      <xdr:colOff>50800</xdr:colOff>
      <xdr:row>76</xdr:row>
      <xdr:rowOff>82950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86804"/>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73921</xdr:rowOff>
    </xdr:from>
    <xdr:to>
      <xdr:col>102</xdr:col>
      <xdr:colOff>114300</xdr:colOff>
      <xdr:row>76</xdr:row>
      <xdr:rowOff>82950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04121"/>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13463</xdr:rowOff>
    </xdr:from>
    <xdr:to>
      <xdr:col>116</xdr:col>
      <xdr:colOff>114300</xdr:colOff>
      <xdr:row>76</xdr:row>
      <xdr:rowOff>115063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163340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137420</xdr:rowOff>
    </xdr:from>
    <xdr:to>
      <xdr:col>112</xdr:col>
      <xdr:colOff>38100</xdr:colOff>
      <xdr:row>76</xdr:row>
      <xdr:rowOff>67571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96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58698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5804</xdr:rowOff>
    </xdr:from>
    <xdr:to>
      <xdr:col>107</xdr:col>
      <xdr:colOff>101600</xdr:colOff>
      <xdr:row>76</xdr:row>
      <xdr:rowOff>107404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98531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32150</xdr:rowOff>
    </xdr:from>
    <xdr:to>
      <xdr:col>102</xdr:col>
      <xdr:colOff>165100</xdr:colOff>
      <xdr:row>76</xdr:row>
      <xdr:rowOff>133750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124877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23121</xdr:rowOff>
    </xdr:from>
    <xdr:to>
      <xdr:col>98</xdr:col>
      <xdr:colOff>38100</xdr:colOff>
      <xdr:row>76</xdr:row>
      <xdr:rowOff>124721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115848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補助費等については、ふるさと応援寄附金をいただいた寄附者に対し贈る根室産品など返礼品に係る経費が主なものであり、寄附金に合わせ推移しているため類似団体と比較すると高い水準となっている。</a:t>
          </a:r>
        </a:p>
        <a:p>
          <a:r>
            <a:rPr kumimoji="1" lang="ja-JP" altLang="en-US" sz="1300">
              <a:latin typeface="ＭＳ Ｐゴシック" panose="020B0600070205080204" pitchFamily="50" charset="-128"/>
              <a:ea typeface="ＭＳ Ｐゴシック" panose="020B0600070205080204" pitchFamily="50" charset="-128"/>
            </a:rPr>
            <a:t>また、寄附金については、寄附をいただいた段階で、一度基金へ積立てするため、積立金についても同様に推移している。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普通建設事業費については、新庁舎の建替に係る工事費が前年と比較し大幅に減少したものである。</a:t>
          </a:r>
        </a:p>
        <a:p>
          <a:r>
            <a:rPr kumimoji="1" lang="ja-JP" altLang="en-US" sz="1300">
              <a:latin typeface="ＭＳ Ｐゴシック" panose="020B0600070205080204" pitchFamily="50" charset="-128"/>
              <a:ea typeface="ＭＳ Ｐゴシック" panose="020B0600070205080204" pitchFamily="50" charset="-128"/>
            </a:rPr>
            <a:t>今後も引き続き、人口減少社会や物価高騰等による社会情勢の変化を的確に捉え、限られた財源の効率的・効果的な活用に努め、持続可能な財政運営に取り組むものである。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北海道根室市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22,468
21,751
502.65
46,277,785
46,205,035
70,425
9,328,375
19,257,915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161227</xdr:rowOff>
    </xdr:from>
    <xdr:to>
      <xdr:col>24</xdr:col>
      <xdr:colOff>63500</xdr:colOff>
      <xdr:row>36</xdr:row>
      <xdr:rowOff>52260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977"/>
          <a:ext cx="8382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52260</xdr:rowOff>
    </xdr:from>
    <xdr:to>
      <xdr:col>19</xdr:col>
      <xdr:colOff>177800</xdr:colOff>
      <xdr:row>36</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4460"/>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97409</xdr:rowOff>
    </xdr:from>
    <xdr:to>
      <xdr:col>15</xdr:col>
      <xdr:colOff>50800</xdr:colOff>
      <xdr:row>36</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6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97409</xdr:rowOff>
    </xdr:from>
    <xdr:to>
      <xdr:col>10</xdr:col>
      <xdr:colOff>114300</xdr:colOff>
      <xdr:row>36</xdr:row>
      <xdr:rowOff>106934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96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110427</xdr:rowOff>
    </xdr:from>
    <xdr:to>
      <xdr:col>24</xdr:col>
      <xdr:colOff>114300</xdr:colOff>
      <xdr:row>36</xdr:row>
      <xdr:rowOff>40577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133304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1460</xdr:rowOff>
    </xdr:from>
    <xdr:to>
      <xdr:col>20</xdr:col>
      <xdr:colOff>38100</xdr:colOff>
      <xdr:row>36</xdr:row>
      <xdr:rowOff>103060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119587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46990</xdr:rowOff>
    </xdr:from>
    <xdr:to>
      <xdr:col>15</xdr:col>
      <xdr:colOff>101600</xdr:colOff>
      <xdr:row>36</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165117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46609</xdr:rowOff>
    </xdr:from>
    <xdr:to>
      <xdr:col>10</xdr:col>
      <xdr:colOff>165100</xdr:colOff>
      <xdr:row>36</xdr:row>
      <xdr:rowOff>148209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56134</xdr:rowOff>
    </xdr:from>
    <xdr:to>
      <xdr:col>6</xdr:col>
      <xdr:colOff>38100</xdr:colOff>
      <xdr:row>36</xdr:row>
      <xdr:rowOff>157734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167677</xdr:rowOff>
    </xdr:from>
    <xdr:to>
      <xdr:col>24</xdr:col>
      <xdr:colOff>62865</xdr:colOff>
      <xdr:row>59</xdr:row>
      <xdr:rowOff>47719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911627"/>
          <a:ext cx="1270" cy="125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51546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6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47719</xdr:rowOff>
    </xdr:from>
    <xdr:to>
      <xdr:col>24</xdr:col>
      <xdr:colOff>152400</xdr:colOff>
      <xdr:row>59</xdr:row>
      <xdr:rowOff>47719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114354</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86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167677</xdr:rowOff>
    </xdr:from>
    <xdr:to>
      <xdr:col>24</xdr:col>
      <xdr:colOff>152400</xdr:colOff>
      <xdr:row>51</xdr:row>
      <xdr:rowOff>167677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91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167677</xdr:rowOff>
    </xdr:from>
    <xdr:to>
      <xdr:col>24</xdr:col>
      <xdr:colOff>63500</xdr:colOff>
      <xdr:row>52</xdr:row>
      <xdr:rowOff>107671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911627"/>
          <a:ext cx="838200" cy="1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45293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89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66866</xdr:rowOff>
    </xdr:from>
    <xdr:to>
      <xdr:col>24</xdr:col>
      <xdr:colOff>114300</xdr:colOff>
      <xdr:row>58</xdr:row>
      <xdr:rowOff>168466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1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39994</xdr:rowOff>
    </xdr:from>
    <xdr:to>
      <xdr:col>19</xdr:col>
      <xdr:colOff>177800</xdr:colOff>
      <xdr:row>52</xdr:row>
      <xdr:rowOff>107671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83944"/>
          <a:ext cx="889000" cy="2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72541</xdr:rowOff>
    </xdr:from>
    <xdr:to>
      <xdr:col>20</xdr:col>
      <xdr:colOff>38100</xdr:colOff>
      <xdr:row>59</xdr:row>
      <xdr:rowOff>2691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165268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0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39994</xdr:rowOff>
    </xdr:from>
    <xdr:to>
      <xdr:col>15</xdr:col>
      <xdr:colOff>50800</xdr:colOff>
      <xdr:row>52</xdr:row>
      <xdr:rowOff>144441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83944"/>
          <a:ext cx="889000" cy="2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76371</xdr:rowOff>
    </xdr:from>
    <xdr:to>
      <xdr:col>15</xdr:col>
      <xdr:colOff>101600</xdr:colOff>
      <xdr:row>59</xdr:row>
      <xdr:rowOff>6521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169098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1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144441</xdr:rowOff>
    </xdr:from>
    <xdr:to>
      <xdr:col>10</xdr:col>
      <xdr:colOff>114300</xdr:colOff>
      <xdr:row>53</xdr:row>
      <xdr:rowOff>82763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59841"/>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73365</xdr:rowOff>
    </xdr:from>
    <xdr:to>
      <xdr:col>10</xdr:col>
      <xdr:colOff>165100</xdr:colOff>
      <xdr:row>59</xdr:row>
      <xdr:rowOff>3515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166092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161600</xdr:rowOff>
    </xdr:from>
    <xdr:to>
      <xdr:col>6</xdr:col>
      <xdr:colOff>38100</xdr:colOff>
      <xdr:row>58</xdr:row>
      <xdr:rowOff>91750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82877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116877</xdr:rowOff>
    </xdr:from>
    <xdr:to>
      <xdr:col>24</xdr:col>
      <xdr:colOff>114300</xdr:colOff>
      <xdr:row>52</xdr:row>
      <xdr:rowOff>47027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8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69904</xdr:rowOff>
    </xdr:from>
    <xdr:ext cx="690189"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813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56871</xdr:rowOff>
    </xdr:from>
    <xdr:to>
      <xdr:col>20</xdr:col>
      <xdr:colOff>38100</xdr:colOff>
      <xdr:row>52</xdr:row>
      <xdr:rowOff>158471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9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3548</xdr:rowOff>
    </xdr:from>
    <xdr:ext cx="690189"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52205" y="8747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160644</xdr:rowOff>
    </xdr:from>
    <xdr:to>
      <xdr:col>15</xdr:col>
      <xdr:colOff>101600</xdr:colOff>
      <xdr:row>51</xdr:row>
      <xdr:rowOff>90794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3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107321</xdr:rowOff>
    </xdr:from>
    <xdr:ext cx="69018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563205" y="8508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93641</xdr:rowOff>
    </xdr:from>
    <xdr:to>
      <xdr:col>10</xdr:col>
      <xdr:colOff>165100</xdr:colOff>
      <xdr:row>53</xdr:row>
      <xdr:rowOff>23791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0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40318</xdr:rowOff>
    </xdr:from>
    <xdr:ext cx="690189"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674205" y="8784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31963</xdr:rowOff>
    </xdr:from>
    <xdr:to>
      <xdr:col>6</xdr:col>
      <xdr:colOff>38100</xdr:colOff>
      <xdr:row>53</xdr:row>
      <xdr:rowOff>133563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1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150090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89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106406</xdr:rowOff>
    </xdr:from>
    <xdr:to>
      <xdr:col>24</xdr:col>
      <xdr:colOff>63500</xdr:colOff>
      <xdr:row>76</xdr:row>
      <xdr:rowOff>106935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36606"/>
          <a:ext cx="8382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106935</xdr:rowOff>
    </xdr:from>
    <xdr:to>
      <xdr:col>19</xdr:col>
      <xdr:colOff>177800</xdr:colOff>
      <xdr:row>77</xdr:row>
      <xdr:rowOff>101240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37135"/>
          <a:ext cx="889000" cy="16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47783</xdr:rowOff>
    </xdr:from>
    <xdr:to>
      <xdr:col>15</xdr:col>
      <xdr:colOff>50800</xdr:colOff>
      <xdr:row>77</xdr:row>
      <xdr:rowOff>101240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49433"/>
          <a:ext cx="889000" cy="5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47783</xdr:rowOff>
    </xdr:from>
    <xdr:to>
      <xdr:col>10</xdr:col>
      <xdr:colOff>114300</xdr:colOff>
      <xdr:row>77</xdr:row>
      <xdr:rowOff>152567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49433"/>
          <a:ext cx="889000" cy="10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55606</xdr:rowOff>
    </xdr:from>
    <xdr:to>
      <xdr:col>24</xdr:col>
      <xdr:colOff>114300</xdr:colOff>
      <xdr:row>76</xdr:row>
      <xdr:rowOff>157206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78483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3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56135</xdr:rowOff>
    </xdr:from>
    <xdr:to>
      <xdr:col>20</xdr:col>
      <xdr:colOff>38100</xdr:colOff>
      <xdr:row>76</xdr:row>
      <xdr:rowOff>157735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2812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50440</xdr:rowOff>
    </xdr:from>
    <xdr:to>
      <xdr:col>15</xdr:col>
      <xdr:colOff>101600</xdr:colOff>
      <xdr:row>77</xdr:row>
      <xdr:rowOff>152040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143167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4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168433</xdr:rowOff>
    </xdr:from>
    <xdr:to>
      <xdr:col>10</xdr:col>
      <xdr:colOff>165100</xdr:colOff>
      <xdr:row>77</xdr:row>
      <xdr:rowOff>98583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115110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7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101767</xdr:rowOff>
    </xdr:from>
    <xdr:to>
      <xdr:col>6</xdr:col>
      <xdr:colOff>38100</xdr:colOff>
      <xdr:row>78</xdr:row>
      <xdr:rowOff>31917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23044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9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41365</xdr:rowOff>
    </xdr:from>
    <xdr:to>
      <xdr:col>24</xdr:col>
      <xdr:colOff>63500</xdr:colOff>
      <xdr:row>99</xdr:row>
      <xdr:rowOff>41908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7014915"/>
          <a:ext cx="8382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41365</xdr:rowOff>
    </xdr:from>
    <xdr:to>
      <xdr:col>19</xdr:col>
      <xdr:colOff>177800</xdr:colOff>
      <xdr:row>99</xdr:row>
      <xdr:rowOff>44535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7014915"/>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44535</xdr:rowOff>
    </xdr:from>
    <xdr:to>
      <xdr:col>15</xdr:col>
      <xdr:colOff>50800</xdr:colOff>
      <xdr:row>99</xdr:row>
      <xdr:rowOff>51741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7018085"/>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51741</xdr:rowOff>
    </xdr:from>
    <xdr:to>
      <xdr:col>10</xdr:col>
      <xdr:colOff>114300</xdr:colOff>
      <xdr:row>99</xdr:row>
      <xdr:rowOff>55496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25291"/>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162558</xdr:rowOff>
    </xdr:from>
    <xdr:to>
      <xdr:col>24</xdr:col>
      <xdr:colOff>114300</xdr:colOff>
      <xdr:row>99</xdr:row>
      <xdr:rowOff>92708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6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121935</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5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162015</xdr:rowOff>
    </xdr:from>
    <xdr:to>
      <xdr:col>20</xdr:col>
      <xdr:colOff>38100</xdr:colOff>
      <xdr:row>99</xdr:row>
      <xdr:rowOff>92165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108692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673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165185</xdr:rowOff>
    </xdr:from>
    <xdr:to>
      <xdr:col>15</xdr:col>
      <xdr:colOff>101600</xdr:colOff>
      <xdr:row>99</xdr:row>
      <xdr:rowOff>95335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111862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08795" y="1674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941</xdr:rowOff>
    </xdr:from>
    <xdr:to>
      <xdr:col>10</xdr:col>
      <xdr:colOff>165100</xdr:colOff>
      <xdr:row>99</xdr:row>
      <xdr:rowOff>102541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119068</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19795" y="1674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4696</xdr:rowOff>
    </xdr:from>
    <xdr:to>
      <xdr:col>6</xdr:col>
      <xdr:colOff>38100</xdr:colOff>
      <xdr:row>99</xdr:row>
      <xdr:rowOff>106296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122823</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67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91694</xdr:rowOff>
    </xdr:from>
    <xdr:to>
      <xdr:col>55</xdr:col>
      <xdr:colOff>0</xdr:colOff>
      <xdr:row>36</xdr:row>
      <xdr:rowOff>30625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092444"/>
          <a:ext cx="8382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30625</xdr:rowOff>
    </xdr:from>
    <xdr:to>
      <xdr:col>50</xdr:col>
      <xdr:colOff>114300</xdr:colOff>
      <xdr:row>36</xdr:row>
      <xdr:rowOff>87122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202825"/>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87122</xdr:rowOff>
    </xdr:from>
    <xdr:to>
      <xdr:col>45</xdr:col>
      <xdr:colOff>177800</xdr:colOff>
      <xdr:row>36</xdr:row>
      <xdr:rowOff>111942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259322"/>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111942</xdr:rowOff>
    </xdr:from>
    <xdr:to>
      <xdr:col>41</xdr:col>
      <xdr:colOff>50800</xdr:colOff>
      <xdr:row>37</xdr:row>
      <xdr:rowOff>36504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28414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40894</xdr:rowOff>
    </xdr:from>
    <xdr:to>
      <xdr:col>55</xdr:col>
      <xdr:colOff>50800</xdr:colOff>
      <xdr:row>35</xdr:row>
      <xdr:rowOff>142494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63771</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151275</xdr:rowOff>
    </xdr:from>
    <xdr:to>
      <xdr:col>50</xdr:col>
      <xdr:colOff>165100</xdr:colOff>
      <xdr:row>36</xdr:row>
      <xdr:rowOff>81425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1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97952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9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36322</xdr:rowOff>
    </xdr:from>
    <xdr:to>
      <xdr:col>46</xdr:col>
      <xdr:colOff>38100</xdr:colOff>
      <xdr:row>36</xdr:row>
      <xdr:rowOff>137922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154449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61142</xdr:rowOff>
    </xdr:from>
    <xdr:to>
      <xdr:col>41</xdr:col>
      <xdr:colOff>101600</xdr:colOff>
      <xdr:row>36</xdr:row>
      <xdr:rowOff>162742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7819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157154</xdr:rowOff>
    </xdr:from>
    <xdr:to>
      <xdr:col>36</xdr:col>
      <xdr:colOff>165100</xdr:colOff>
      <xdr:row>37</xdr:row>
      <xdr:rowOff>87304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3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103831</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10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55372</xdr:rowOff>
    </xdr:from>
    <xdr:to>
      <xdr:col>55</xdr:col>
      <xdr:colOff>0</xdr:colOff>
      <xdr:row>55</xdr:row>
      <xdr:rowOff>79908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485122"/>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2731</xdr:rowOff>
    </xdr:from>
    <xdr:to>
      <xdr:col>50</xdr:col>
      <xdr:colOff>114300</xdr:colOff>
      <xdr:row>55</xdr:row>
      <xdr:rowOff>79908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432481"/>
          <a:ext cx="889000" cy="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170015</xdr:rowOff>
    </xdr:from>
    <xdr:to>
      <xdr:col>45</xdr:col>
      <xdr:colOff>177800</xdr:colOff>
      <xdr:row>55</xdr:row>
      <xdr:rowOff>2731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8913965"/>
          <a:ext cx="889000" cy="5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170015</xdr:rowOff>
    </xdr:from>
    <xdr:to>
      <xdr:col>41</xdr:col>
      <xdr:colOff>50800</xdr:colOff>
      <xdr:row>55</xdr:row>
      <xdr:rowOff>75527</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8913965"/>
          <a:ext cx="889000" cy="59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4572</xdr:rowOff>
    </xdr:from>
    <xdr:to>
      <xdr:col>55</xdr:col>
      <xdr:colOff>50800</xdr:colOff>
      <xdr:row>55</xdr:row>
      <xdr:rowOff>106172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4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27449</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2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29108</xdr:rowOff>
    </xdr:from>
    <xdr:to>
      <xdr:col>50</xdr:col>
      <xdr:colOff>165100</xdr:colOff>
      <xdr:row>55</xdr:row>
      <xdr:rowOff>130708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4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147235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123381</xdr:rowOff>
    </xdr:from>
    <xdr:to>
      <xdr:col>46</xdr:col>
      <xdr:colOff>38100</xdr:colOff>
      <xdr:row>55</xdr:row>
      <xdr:rowOff>53531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3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70058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15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119215</xdr:rowOff>
    </xdr:from>
    <xdr:to>
      <xdr:col>41</xdr:col>
      <xdr:colOff>101600</xdr:colOff>
      <xdr:row>52</xdr:row>
      <xdr:rowOff>49365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88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65892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863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24727</xdr:rowOff>
    </xdr:from>
    <xdr:to>
      <xdr:col>36</xdr:col>
      <xdr:colOff>165100</xdr:colOff>
      <xdr:row>55</xdr:row>
      <xdr:rowOff>126327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4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142854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2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66951</xdr:rowOff>
    </xdr:from>
    <xdr:to>
      <xdr:col>55</xdr:col>
      <xdr:colOff>0</xdr:colOff>
      <xdr:row>78</xdr:row>
      <xdr:rowOff>80488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40051"/>
          <a:ext cx="8382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42092</xdr:rowOff>
    </xdr:from>
    <xdr:to>
      <xdr:col>50</xdr:col>
      <xdr:colOff>114300</xdr:colOff>
      <xdr:row>78</xdr:row>
      <xdr:rowOff>66951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15192"/>
          <a:ext cx="889000" cy="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37347</xdr:rowOff>
    </xdr:from>
    <xdr:to>
      <xdr:col>45</xdr:col>
      <xdr:colOff>177800</xdr:colOff>
      <xdr:row>78</xdr:row>
      <xdr:rowOff>42092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10447"/>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35029</xdr:rowOff>
    </xdr:from>
    <xdr:to>
      <xdr:col>41</xdr:col>
      <xdr:colOff>50800</xdr:colOff>
      <xdr:row>78</xdr:row>
      <xdr:rowOff>37347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408129"/>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29688</xdr:rowOff>
    </xdr:from>
    <xdr:to>
      <xdr:col>55</xdr:col>
      <xdr:colOff>50800</xdr:colOff>
      <xdr:row>78</xdr:row>
      <xdr:rowOff>131288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16151</xdr:rowOff>
    </xdr:from>
    <xdr:to>
      <xdr:col>50</xdr:col>
      <xdr:colOff>165100</xdr:colOff>
      <xdr:row>78</xdr:row>
      <xdr:rowOff>117751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108878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162742</xdr:rowOff>
    </xdr:from>
    <xdr:to>
      <xdr:col>46</xdr:col>
      <xdr:colOff>38100</xdr:colOff>
      <xdr:row>78</xdr:row>
      <xdr:rowOff>92892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84019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157997</xdr:rowOff>
    </xdr:from>
    <xdr:to>
      <xdr:col>41</xdr:col>
      <xdr:colOff>101600</xdr:colOff>
      <xdr:row>78</xdr:row>
      <xdr:rowOff>88147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79274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5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155679</xdr:rowOff>
    </xdr:from>
    <xdr:to>
      <xdr:col>36</xdr:col>
      <xdr:colOff>165100</xdr:colOff>
      <xdr:row>78</xdr:row>
      <xdr:rowOff>85829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76956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118813</xdr:rowOff>
    </xdr:from>
    <xdr:to>
      <xdr:col>55</xdr:col>
      <xdr:colOff>0</xdr:colOff>
      <xdr:row>95</xdr:row>
      <xdr:rowOff>102484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063663"/>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102484</xdr:rowOff>
    </xdr:from>
    <xdr:to>
      <xdr:col>50</xdr:col>
      <xdr:colOff>114300</xdr:colOff>
      <xdr:row>96</xdr:row>
      <xdr:rowOff>13353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90234"/>
          <a:ext cx="889000" cy="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125878</xdr:rowOff>
    </xdr:from>
    <xdr:to>
      <xdr:col>45</xdr:col>
      <xdr:colOff>177800</xdr:colOff>
      <xdr:row>96</xdr:row>
      <xdr:rowOff>13353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13628"/>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125878</xdr:rowOff>
    </xdr:from>
    <xdr:to>
      <xdr:col>41</xdr:col>
      <xdr:colOff>50800</xdr:colOff>
      <xdr:row>96</xdr:row>
      <xdr:rowOff>113326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13628"/>
          <a:ext cx="889000" cy="15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68013</xdr:rowOff>
    </xdr:from>
    <xdr:to>
      <xdr:col>55</xdr:col>
      <xdr:colOff>50800</xdr:colOff>
      <xdr:row>93</xdr:row>
      <xdr:rowOff>169613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90890</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6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51684</xdr:rowOff>
    </xdr:from>
    <xdr:to>
      <xdr:col>50</xdr:col>
      <xdr:colOff>165100</xdr:colOff>
      <xdr:row>95</xdr:row>
      <xdr:rowOff>153284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169811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134003</xdr:rowOff>
    </xdr:from>
    <xdr:to>
      <xdr:col>46</xdr:col>
      <xdr:colOff>38100</xdr:colOff>
      <xdr:row>96</xdr:row>
      <xdr:rowOff>64153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80680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75078</xdr:rowOff>
    </xdr:from>
    <xdr:to>
      <xdr:col>41</xdr:col>
      <xdr:colOff>101600</xdr:colOff>
      <xdr:row>96</xdr:row>
      <xdr:rowOff>5228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21755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62526</xdr:rowOff>
    </xdr:from>
    <xdr:to>
      <xdr:col>36</xdr:col>
      <xdr:colOff>165100</xdr:colOff>
      <xdr:row>96</xdr:row>
      <xdr:rowOff>164126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2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155253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5926</xdr:rowOff>
    </xdr:from>
    <xdr:to>
      <xdr:col>85</xdr:col>
      <xdr:colOff>127000</xdr:colOff>
      <xdr:row>37</xdr:row>
      <xdr:rowOff>44317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178126"/>
          <a:ext cx="838200" cy="20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25872</xdr:rowOff>
    </xdr:from>
    <xdr:to>
      <xdr:col>81</xdr:col>
      <xdr:colOff>50800</xdr:colOff>
      <xdr:row>37</xdr:row>
      <xdr:rowOff>44317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369522"/>
          <a:ext cx="889000" cy="1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79835</xdr:rowOff>
    </xdr:from>
    <xdr:to>
      <xdr:col>76</xdr:col>
      <xdr:colOff>114300</xdr:colOff>
      <xdr:row>37</xdr:row>
      <xdr:rowOff>25872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252035"/>
          <a:ext cx="889000" cy="1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79835</xdr:rowOff>
    </xdr:from>
    <xdr:to>
      <xdr:col>71</xdr:col>
      <xdr:colOff>177800</xdr:colOff>
      <xdr:row>37</xdr:row>
      <xdr:rowOff>44831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52035"/>
          <a:ext cx="889000" cy="1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126576</xdr:rowOff>
    </xdr:from>
    <xdr:to>
      <xdr:col>85</xdr:col>
      <xdr:colOff>177800</xdr:colOff>
      <xdr:row>36</xdr:row>
      <xdr:rowOff>56726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149453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9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164967</xdr:rowOff>
    </xdr:from>
    <xdr:to>
      <xdr:col>81</xdr:col>
      <xdr:colOff>101600</xdr:colOff>
      <xdr:row>37</xdr:row>
      <xdr:rowOff>95117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111644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146522</xdr:rowOff>
    </xdr:from>
    <xdr:to>
      <xdr:col>76</xdr:col>
      <xdr:colOff>165100</xdr:colOff>
      <xdr:row>37</xdr:row>
      <xdr:rowOff>76672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93199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29035</xdr:rowOff>
    </xdr:from>
    <xdr:to>
      <xdr:col>72</xdr:col>
      <xdr:colOff>38100</xdr:colOff>
      <xdr:row>36</xdr:row>
      <xdr:rowOff>130635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0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147162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7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165481</xdr:rowOff>
    </xdr:from>
    <xdr:to>
      <xdr:col>67</xdr:col>
      <xdr:colOff>101600</xdr:colOff>
      <xdr:row>37</xdr:row>
      <xdr:rowOff>95631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112158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112740</xdr:rowOff>
    </xdr:from>
    <xdr:to>
      <xdr:col>85</xdr:col>
      <xdr:colOff>127000</xdr:colOff>
      <xdr:row>54</xdr:row>
      <xdr:rowOff>147396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71040"/>
          <a:ext cx="8382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147396</xdr:rowOff>
    </xdr:from>
    <xdr:to>
      <xdr:col>81</xdr:col>
      <xdr:colOff>50800</xdr:colOff>
      <xdr:row>55</xdr:row>
      <xdr:rowOff>97028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05696"/>
          <a:ext cx="889000" cy="1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147206</xdr:rowOff>
    </xdr:from>
    <xdr:to>
      <xdr:col>76</xdr:col>
      <xdr:colOff>114300</xdr:colOff>
      <xdr:row>55</xdr:row>
      <xdr:rowOff>97028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405506"/>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147206</xdr:rowOff>
    </xdr:from>
    <xdr:to>
      <xdr:col>71</xdr:col>
      <xdr:colOff>177800</xdr:colOff>
      <xdr:row>55</xdr:row>
      <xdr:rowOff>122806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405506"/>
          <a:ext cx="889000" cy="14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61940</xdr:rowOff>
    </xdr:from>
    <xdr:to>
      <xdr:col>85</xdr:col>
      <xdr:colOff>177800</xdr:colOff>
      <xdr:row>54</xdr:row>
      <xdr:rowOff>163540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3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84817</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96596</xdr:rowOff>
    </xdr:from>
    <xdr:to>
      <xdr:col>81</xdr:col>
      <xdr:colOff>101600</xdr:colOff>
      <xdr:row>55</xdr:row>
      <xdr:rowOff>26746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43273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3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46228</xdr:rowOff>
    </xdr:from>
    <xdr:to>
      <xdr:col>76</xdr:col>
      <xdr:colOff>165100</xdr:colOff>
      <xdr:row>55</xdr:row>
      <xdr:rowOff>147828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164355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96406</xdr:rowOff>
    </xdr:from>
    <xdr:to>
      <xdr:col>72</xdr:col>
      <xdr:colOff>38100</xdr:colOff>
      <xdr:row>55</xdr:row>
      <xdr:rowOff>26556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3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43083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1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72006</xdr:rowOff>
    </xdr:from>
    <xdr:to>
      <xdr:col>67</xdr:col>
      <xdr:colOff>101600</xdr:colOff>
      <xdr:row>56</xdr:row>
      <xdr:rowOff>2156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18683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98611</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643161"/>
          <a:ext cx="8382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98591</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141"/>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98591</xdr:rowOff>
    </xdr:from>
    <xdr:to>
      <xdr:col>76</xdr:col>
      <xdr:colOff>114300</xdr:colOff>
      <xdr:row>79</xdr:row>
      <xdr:rowOff>98751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64314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98396</xdr:rowOff>
    </xdr:from>
    <xdr:to>
      <xdr:col>71</xdr:col>
      <xdr:colOff>177800</xdr:colOff>
      <xdr:row>79</xdr:row>
      <xdr:rowOff>98751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2946"/>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47811</xdr:rowOff>
    </xdr:from>
    <xdr:to>
      <xdr:col>85</xdr:col>
      <xdr:colOff>177800</xdr:colOff>
      <xdr:row>79</xdr:row>
      <xdr:rowOff>149411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313932"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49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47791</xdr:rowOff>
    </xdr:from>
    <xdr:to>
      <xdr:col>76</xdr:col>
      <xdr:colOff>165100</xdr:colOff>
      <xdr:row>79</xdr:row>
      <xdr:rowOff>149391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140518</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35333" y="13685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47951</xdr:rowOff>
    </xdr:from>
    <xdr:to>
      <xdr:col>72</xdr:col>
      <xdr:colOff>38100</xdr:colOff>
      <xdr:row>79</xdr:row>
      <xdr:rowOff>149551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140678</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46333" y="13685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47596</xdr:rowOff>
    </xdr:from>
    <xdr:to>
      <xdr:col>67</xdr:col>
      <xdr:colOff>101600</xdr:colOff>
      <xdr:row>79</xdr:row>
      <xdr:rowOff>149196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140323</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8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126867</xdr:rowOff>
    </xdr:from>
    <xdr:to>
      <xdr:col>85</xdr:col>
      <xdr:colOff>127000</xdr:colOff>
      <xdr:row>97</xdr:row>
      <xdr:rowOff>129034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57517"/>
          <a:ext cx="8382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120503</xdr:rowOff>
    </xdr:from>
    <xdr:to>
      <xdr:col>81</xdr:col>
      <xdr:colOff>50800</xdr:colOff>
      <xdr:row>97</xdr:row>
      <xdr:rowOff>129034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51153"/>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120503</xdr:rowOff>
    </xdr:from>
    <xdr:to>
      <xdr:col>76</xdr:col>
      <xdr:colOff>114300</xdr:colOff>
      <xdr:row>97</xdr:row>
      <xdr:rowOff>127970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51153"/>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124482</xdr:rowOff>
    </xdr:from>
    <xdr:to>
      <xdr:col>71</xdr:col>
      <xdr:colOff>177800</xdr:colOff>
      <xdr:row>97</xdr:row>
      <xdr:rowOff>127970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55132"/>
          <a:ext cx="8890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76067</xdr:rowOff>
    </xdr:from>
    <xdr:to>
      <xdr:col>85</xdr:col>
      <xdr:colOff>177800</xdr:colOff>
      <xdr:row>98</xdr:row>
      <xdr:rowOff>6217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35444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78234</xdr:rowOff>
    </xdr:from>
    <xdr:to>
      <xdr:col>81</xdr:col>
      <xdr:colOff>101600</xdr:colOff>
      <xdr:row>98</xdr:row>
      <xdr:rowOff>8384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24911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69703</xdr:rowOff>
    </xdr:from>
    <xdr:to>
      <xdr:col>76</xdr:col>
      <xdr:colOff>165100</xdr:colOff>
      <xdr:row>97</xdr:row>
      <xdr:rowOff>171303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7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77170</xdr:rowOff>
    </xdr:from>
    <xdr:to>
      <xdr:col>72</xdr:col>
      <xdr:colOff>38100</xdr:colOff>
      <xdr:row>98</xdr:row>
      <xdr:rowOff>7320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23847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73682</xdr:rowOff>
    </xdr:from>
    <xdr:to>
      <xdr:col>67</xdr:col>
      <xdr:colOff>101600</xdr:colOff>
      <xdr:row>98</xdr:row>
      <xdr:rowOff>3832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20359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4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総務費については、類似団体と比較して高く推移しているが、ふるさと応援寄附金に係る根室産品の返礼経費と、寄付金を一度基金へ積立てするための経費が主なものである。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民生費については、民間社会福祉施設の建替えに要する建設補助の実施に伴い類似団体と比較して高く推移しているものである。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衛生費については、病院会計支出金の影響で依然として高く推移しており、引き続き、病院の経営健全化に向けた取組について動向を十分注視するとともに、コストの縮減に努めるものである。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土木費については、土地開発基金からの借入金繰上償還を実施したため、例年と比較して大幅に増加している。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教育費については、小・中学校の統廃合を行い新たに義務教育学校化を実施したことに伴う建設費が主な増加要因である。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今後も引き続き、人口減少社会や物価高騰等による社会情勢の変化を的確に捉え、限られた財源の効率的・効果的な活用に努め、持続可能な財政運営に取り組むものである。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財政調整基金については、一定の残高を確保し、過度な取り崩しに頼らない健全な財政運営に努めている。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黒字を確保した一方、実質単年度収支が大幅に減少している。これは土地開発基金からの借入金の繰上償還に財政調整基金を充てたことが主要因であるが、同基金は同年末に廃止され、基金残高は一般会計へ繰り戻され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今後も、歳入の補足と歳出の適正化を推進し、健全な財政運営に努めます。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北海道根室市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港湾整備事業会計、水道事業会計、下水道事業会計については、については、引き続き堅実な経営を進めている状況となっている。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病院会計については、黒字となっているが、一般会計から収支均衡を図るための補助金を約７億円受けている状況である。</a:t>
          </a:r>
        </a:p>
        <a:p>
          <a:r>
            <a:rPr kumimoji="1" lang="ja-JP" altLang="en-US" sz="1400">
              <a:latin typeface="ＭＳ ゴシック" pitchFamily="49" charset="-128"/>
              <a:ea typeface="ＭＳ ゴシック" pitchFamily="49" charset="-128"/>
            </a:rPr>
            <a:t>　今後についても、全会計を通じて、一般会計からの繰出金が過度なものとならないよう、市民の理解を得ながら安定的な財政運営に努める必要がある。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46277785</v>
      </c>
      <c r="BO4" s="415"/>
      <c r="BP4" s="415"/>
      <c r="BQ4" s="415"/>
      <c r="BR4" s="415"/>
      <c r="BS4" s="415"/>
      <c r="BT4" s="415"/>
      <c r="BU4" s="416"/>
      <c r="BV4" s="414">
        <v>43897778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3.7</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46205035</v>
      </c>
      <c r="BO5" s="420"/>
      <c r="BP5" s="420"/>
      <c r="BQ5" s="420"/>
      <c r="BR5" s="420"/>
      <c r="BS5" s="420"/>
      <c r="BT5" s="420"/>
      <c r="BU5" s="421"/>
      <c r="BV5" s="419">
        <v>43546916</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89.3</v>
      </c>
      <c r="CU5" s="390"/>
      <c r="CV5" s="390"/>
      <c r="CW5" s="390"/>
      <c r="CX5" s="390"/>
      <c r="CY5" s="390"/>
      <c r="CZ5" s="390"/>
      <c r="DA5" s="391"/>
      <c r="DB5" s="389">
        <v>88</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72750</v>
      </c>
      <c r="BO6" s="420"/>
      <c r="BP6" s="420"/>
      <c r="BQ6" s="420"/>
      <c r="BR6" s="420"/>
      <c r="BS6" s="420"/>
      <c r="BT6" s="420"/>
      <c r="BU6" s="421"/>
      <c r="BV6" s="419">
        <v>350862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89.3</v>
      </c>
      <c r="CU6" s="563"/>
      <c r="CV6" s="563"/>
      <c r="CW6" s="563"/>
      <c r="CX6" s="563"/>
      <c r="CY6" s="563"/>
      <c r="CZ6" s="563"/>
      <c r="DA6" s="564"/>
      <c r="DB6" s="562">
        <v>88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2325</v>
      </c>
      <c r="BO7" s="420"/>
      <c r="BP7" s="420"/>
      <c r="BQ7" s="420"/>
      <c r="BR7" s="420"/>
      <c r="BS7" s="420"/>
      <c r="BT7" s="420"/>
      <c r="BU7" s="421"/>
      <c r="BV7" s="419">
        <v>11294</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9328375</v>
      </c>
      <c r="CU7" s="420"/>
      <c r="CV7" s="420"/>
      <c r="CW7" s="420"/>
      <c r="CX7" s="420"/>
      <c r="CY7" s="420"/>
      <c r="CZ7" s="420"/>
      <c r="DA7" s="421"/>
      <c r="DB7" s="419">
        <v>9253401</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70425</v>
      </c>
      <c r="BO8" s="420"/>
      <c r="BP8" s="420"/>
      <c r="BQ8" s="420"/>
      <c r="BR8" s="420"/>
      <c r="BS8" s="420"/>
      <c r="BT8" s="420"/>
      <c r="BU8" s="421"/>
      <c r="BV8" s="419">
        <v>339568</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0.34</v>
      </c>
      <c r="CU8" s="523"/>
      <c r="CV8" s="523"/>
      <c r="CW8" s="523"/>
      <c r="CX8" s="523"/>
      <c r="CY8" s="523"/>
      <c r="CZ8" s="523"/>
      <c r="DA8" s="524"/>
      <c r="DB8" s="522">
        <v>0.34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2"/>
      <c r="L9" s="553" t="s">
        <v>107</v>
      </c>
      <c r="M9" s="554"/>
      <c r="N9" s="554"/>
      <c r="O9" s="554"/>
      <c r="P9" s="554"/>
      <c r="Q9" s="555"/>
      <c r="R9" s="556">
        <v>24636</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-269143</v>
      </c>
      <c r="BO9" s="420"/>
      <c r="BP9" s="420"/>
      <c r="BQ9" s="420"/>
      <c r="BR9" s="420"/>
      <c r="BS9" s="420"/>
      <c r="BT9" s="420"/>
      <c r="BU9" s="421"/>
      <c r="BV9" s="419">
        <v>-625039</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11.7</v>
      </c>
      <c r="CU9" s="390"/>
      <c r="CV9" s="390"/>
      <c r="CW9" s="390"/>
      <c r="CX9" s="390"/>
      <c r="CY9" s="390"/>
      <c r="CZ9" s="390"/>
      <c r="DA9" s="391"/>
      <c r="DB9" s="389">
        <v>13.3</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112</v>
      </c>
      <c r="M10" s="393"/>
      <c r="N10" s="393"/>
      <c r="O10" s="393"/>
      <c r="P10" s="393"/>
      <c r="Q10" s="394"/>
      <c r="R10" s="395">
        <v>26917</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173097</v>
      </c>
      <c r="BO10" s="420"/>
      <c r="BP10" s="420"/>
      <c r="BQ10" s="420"/>
      <c r="BR10" s="420"/>
      <c r="BS10" s="420"/>
      <c r="BT10" s="420"/>
      <c r="BU10" s="421"/>
      <c r="BV10" s="419">
        <v>491063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22468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1133600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21751</v>
      </c>
      <c r="S13" s="513"/>
      <c r="T13" s="513"/>
      <c r="U13" s="513"/>
      <c r="V13" s="514"/>
      <c r="W13" s="500" t="s">
        <v>131</v>
      </c>
      <c r="X13" s="442"/>
      <c r="Y13" s="442"/>
      <c r="Z13" s="442"/>
      <c r="AA13" s="442"/>
      <c r="AB13" s="443"/>
      <c r="AC13" s="395">
        <v>2438</v>
      </c>
      <c r="AD13" s="396"/>
      <c r="AE13" s="396"/>
      <c r="AF13" s="396"/>
      <c r="AG13" s="397"/>
      <c r="AH13" s="395">
        <v>2768</v>
      </c>
      <c r="AI13" s="396"/>
      <c r="AJ13" s="396"/>
      <c r="AK13" s="396"/>
      <c r="AL13" s="398"/>
      <c r="AM13" s="478" t="s">
        <v>132</v>
      </c>
      <c r="AN13" s="393"/>
      <c r="AO13" s="393"/>
      <c r="AP13" s="393"/>
      <c r="AQ13" s="393"/>
      <c r="AR13" s="393"/>
      <c r="AS13" s="393"/>
      <c r="AT13" s="394"/>
      <c r="AU13" s="466" t="s">
        <v>90</v>
      </c>
      <c r="AV13" s="467"/>
      <c r="AW13" s="467"/>
      <c r="AX13" s="467"/>
      <c r="AY13" s="399" t="s">
        <v>133</v>
      </c>
      <c r="AZ13" s="400"/>
      <c r="BA13" s="400"/>
      <c r="BB13" s="400"/>
      <c r="BC13" s="400"/>
      <c r="BD13" s="400"/>
      <c r="BE13" s="400"/>
      <c r="BF13" s="400"/>
      <c r="BG13" s="400"/>
      <c r="BH13" s="400"/>
      <c r="BI13" s="400"/>
      <c r="BJ13" s="400"/>
      <c r="BK13" s="400"/>
      <c r="BL13" s="400"/>
      <c r="BM13" s="401"/>
      <c r="BN13" s="419">
        <v>-1229646</v>
      </c>
      <c r="BO13" s="420"/>
      <c r="BP13" s="420"/>
      <c r="BQ13" s="420"/>
      <c r="BR13" s="420"/>
      <c r="BS13" s="420"/>
      <c r="BT13" s="420"/>
      <c r="BU13" s="421"/>
      <c r="BV13" s="419">
        <v>-133976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8.6</v>
      </c>
      <c r="CU13" s="390"/>
      <c r="CV13" s="390"/>
      <c r="CW13" s="390"/>
      <c r="CX13" s="390"/>
      <c r="CY13" s="390"/>
      <c r="CZ13" s="390"/>
      <c r="DA13" s="391"/>
      <c r="DB13" s="389">
        <v>8.5</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23006</v>
      </c>
      <c r="S14" s="513"/>
      <c r="T14" s="513"/>
      <c r="U14" s="513"/>
      <c r="V14" s="514"/>
      <c r="W14" s="515"/>
      <c r="X14" s="445"/>
      <c r="Y14" s="445"/>
      <c r="Z14" s="445"/>
      <c r="AA14" s="445"/>
      <c r="AB14" s="446"/>
      <c r="AC14" s="505">
        <v>19.8</v>
      </c>
      <c r="AD14" s="506"/>
      <c r="AE14" s="506"/>
      <c r="AF14" s="506"/>
      <c r="AG14" s="507"/>
      <c r="AH14" s="505">
        <v>20.2</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22444</v>
      </c>
      <c r="S15" s="513"/>
      <c r="T15" s="513"/>
      <c r="U15" s="513"/>
      <c r="V15" s="514"/>
      <c r="W15" s="500" t="s">
        <v>137</v>
      </c>
      <c r="X15" s="442"/>
      <c r="Y15" s="442"/>
      <c r="Z15" s="442"/>
      <c r="AA15" s="442"/>
      <c r="AB15" s="443"/>
      <c r="AC15" s="395">
        <v>2600</v>
      </c>
      <c r="AD15" s="396"/>
      <c r="AE15" s="396"/>
      <c r="AF15" s="396"/>
      <c r="AG15" s="397"/>
      <c r="AH15" s="395">
        <v>3162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2881307</v>
      </c>
      <c r="BO15" s="415"/>
      <c r="BP15" s="415"/>
      <c r="BQ15" s="415"/>
      <c r="BR15" s="415"/>
      <c r="BS15" s="415"/>
      <c r="BT15" s="415"/>
      <c r="BU15" s="416"/>
      <c r="BV15" s="414">
        <v>2947844</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21.1</v>
      </c>
      <c r="AD16" s="506"/>
      <c r="AE16" s="506"/>
      <c r="AF16" s="506"/>
      <c r="AG16" s="507"/>
      <c r="AH16" s="505">
        <v>23.1</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8590373</v>
      </c>
      <c r="BO16" s="420"/>
      <c r="BP16" s="420"/>
      <c r="BQ16" s="420"/>
      <c r="BR16" s="420"/>
      <c r="BS16" s="420"/>
      <c r="BT16" s="420"/>
      <c r="BU16" s="421"/>
      <c r="BV16" s="419">
        <v>8457699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7261</v>
      </c>
      <c r="AD17" s="396"/>
      <c r="AE17" s="396"/>
      <c r="AF17" s="396"/>
      <c r="AG17" s="397"/>
      <c r="AH17" s="395">
        <v>7751</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3610504</v>
      </c>
      <c r="BO17" s="420"/>
      <c r="BP17" s="420"/>
      <c r="BQ17" s="420"/>
      <c r="BR17" s="420"/>
      <c r="BS17" s="420"/>
      <c r="BT17" s="420"/>
      <c r="BU17" s="421"/>
      <c r="BV17" s="419">
        <v>3695826</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502.65</v>
      </c>
      <c r="M18" s="474"/>
      <c r="N18" s="474"/>
      <c r="O18" s="474"/>
      <c r="P18" s="474"/>
      <c r="Q18" s="474"/>
      <c r="R18" s="475"/>
      <c r="S18" s="475"/>
      <c r="T18" s="475"/>
      <c r="U18" s="475"/>
      <c r="V18" s="476"/>
      <c r="W18" s="490"/>
      <c r="X18" s="491"/>
      <c r="Y18" s="491"/>
      <c r="Z18" s="491"/>
      <c r="AA18" s="491"/>
      <c r="AB18" s="501"/>
      <c r="AC18" s="383">
        <v>59</v>
      </c>
      <c r="AD18" s="384"/>
      <c r="AE18" s="384"/>
      <c r="AF18" s="384"/>
      <c r="AG18" s="477"/>
      <c r="AH18" s="383">
        <v>56.7</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8475128</v>
      </c>
      <c r="BO18" s="420"/>
      <c r="BP18" s="420"/>
      <c r="BQ18" s="420"/>
      <c r="BR18" s="420"/>
      <c r="BS18" s="420"/>
      <c r="BT18" s="420"/>
      <c r="BU18" s="421"/>
      <c r="BV18" s="419">
        <v>8152635</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13773539</v>
      </c>
      <c r="BO19" s="420"/>
      <c r="BP19" s="420"/>
      <c r="BQ19" s="420"/>
      <c r="BR19" s="420"/>
      <c r="BS19" s="420"/>
      <c r="BT19" s="420"/>
      <c r="BU19" s="421"/>
      <c r="BV19" s="419">
        <v>12277402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11153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19257915</v>
      </c>
      <c r="BO22" s="415"/>
      <c r="BP22" s="415"/>
      <c r="BQ22" s="415"/>
      <c r="BR22" s="415"/>
      <c r="BS22" s="415"/>
      <c r="BT22" s="415"/>
      <c r="BU22" s="416"/>
      <c r="BV22" s="414">
        <v>18818275</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18358807</v>
      </c>
      <c r="BO23" s="420"/>
      <c r="BP23" s="420"/>
      <c r="BQ23" s="420"/>
      <c r="BR23" s="420"/>
      <c r="BS23" s="420"/>
      <c r="BT23" s="420"/>
      <c r="BU23" s="421"/>
      <c r="BV23" s="419">
        <v>17606450</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9000</v>
      </c>
      <c r="R24" s="396"/>
      <c r="S24" s="396"/>
      <c r="T24" s="396"/>
      <c r="U24" s="396"/>
      <c r="V24" s="397"/>
      <c r="W24" s="454"/>
      <c r="X24" s="436"/>
      <c r="Y24" s="437"/>
      <c r="Z24" s="392" t="s">
        <v>162</v>
      </c>
      <c r="AA24" s="393"/>
      <c r="AB24" s="393"/>
      <c r="AC24" s="393"/>
      <c r="AD24" s="393"/>
      <c r="AE24" s="393"/>
      <c r="AF24" s="393"/>
      <c r="AG24" s="394"/>
      <c r="AH24" s="395">
        <v>346</v>
      </c>
      <c r="AI24" s="396"/>
      <c r="AJ24" s="396"/>
      <c r="AK24" s="396"/>
      <c r="AL24" s="397"/>
      <c r="AM24" s="395">
        <v>1077790</v>
      </c>
      <c r="AN24" s="396"/>
      <c r="AO24" s="396"/>
      <c r="AP24" s="396"/>
      <c r="AQ24" s="396"/>
      <c r="AR24" s="397"/>
      <c r="AS24" s="395">
        <v>3115</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15324023</v>
      </c>
      <c r="BO24" s="420"/>
      <c r="BP24" s="420"/>
      <c r="BQ24" s="420"/>
      <c r="BR24" s="420"/>
      <c r="BS24" s="420"/>
      <c r="BT24" s="420"/>
      <c r="BU24" s="421"/>
      <c r="BV24" s="419">
        <v>14423396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7200</v>
      </c>
      <c r="R25" s="396"/>
      <c r="S25" s="396"/>
      <c r="T25" s="396"/>
      <c r="U25" s="396"/>
      <c r="V25" s="397"/>
      <c r="W25" s="454"/>
      <c r="X25" s="436"/>
      <c r="Y25" s="437"/>
      <c r="Z25" s="392" t="s">
        <v>165</v>
      </c>
      <c r="AA25" s="393"/>
      <c r="AB25" s="393"/>
      <c r="AC25" s="393"/>
      <c r="AD25" s="393"/>
      <c r="AE25" s="393"/>
      <c r="AF25" s="393"/>
      <c r="AG25" s="394"/>
      <c r="AH25" s="395">
        <v>71</v>
      </c>
      <c r="AI25" s="396"/>
      <c r="AJ25" s="396"/>
      <c r="AK25" s="396"/>
      <c r="AL25" s="397"/>
      <c r="AM25" s="395">
        <v>223082</v>
      </c>
      <c r="AN25" s="396"/>
      <c r="AO25" s="396"/>
      <c r="AP25" s="396"/>
      <c r="AQ25" s="396"/>
      <c r="AR25" s="397"/>
      <c r="AS25" s="395">
        <v>3142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11113180</v>
      </c>
      <c r="BO25" s="415"/>
      <c r="BP25" s="415"/>
      <c r="BQ25" s="415"/>
      <c r="BR25" s="415"/>
      <c r="BS25" s="415"/>
      <c r="BT25" s="415"/>
      <c r="BU25" s="416"/>
      <c r="BV25" s="414">
        <v>566002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6350</v>
      </c>
      <c r="R26" s="396"/>
      <c r="S26" s="396"/>
      <c r="T26" s="396"/>
      <c r="U26" s="396"/>
      <c r="V26" s="397"/>
      <c r="W26" s="454"/>
      <c r="X26" s="436"/>
      <c r="Y26" s="437"/>
      <c r="Z26" s="392" t="s">
        <v>168</v>
      </c>
      <c r="AA26" s="430"/>
      <c r="AB26" s="430"/>
      <c r="AC26" s="430"/>
      <c r="AD26" s="430"/>
      <c r="AE26" s="430"/>
      <c r="AF26" s="430"/>
      <c r="AG26" s="431"/>
      <c r="AH26" s="395">
        <v>17</v>
      </c>
      <c r="AI26" s="396"/>
      <c r="AJ26" s="396"/>
      <c r="AK26" s="396"/>
      <c r="AL26" s="397"/>
      <c r="AM26" s="395">
        <v>56491</v>
      </c>
      <c r="AN26" s="396"/>
      <c r="AO26" s="396"/>
      <c r="AP26" s="396"/>
      <c r="AQ26" s="396"/>
      <c r="AR26" s="397"/>
      <c r="AS26" s="395">
        <v>3323</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4050</v>
      </c>
      <c r="R27" s="396"/>
      <c r="S27" s="396"/>
      <c r="T27" s="396"/>
      <c r="U27" s="396"/>
      <c r="V27" s="397"/>
      <c r="W27" s="454"/>
      <c r="X27" s="436"/>
      <c r="Y27" s="437"/>
      <c r="Z27" s="392" t="s">
        <v>171</v>
      </c>
      <c r="AA27" s="393"/>
      <c r="AB27" s="393"/>
      <c r="AC27" s="393"/>
      <c r="AD27" s="393"/>
      <c r="AE27" s="393"/>
      <c r="AF27" s="393"/>
      <c r="AG27" s="394"/>
      <c r="AH27" s="395">
        <v>5</v>
      </c>
      <c r="AI27" s="396"/>
      <c r="AJ27" s="396"/>
      <c r="AK27" s="396"/>
      <c r="AL27" s="397"/>
      <c r="AM27" s="395">
        <v>15154</v>
      </c>
      <c r="AN27" s="396"/>
      <c r="AO27" s="396"/>
      <c r="AP27" s="396"/>
      <c r="AQ27" s="396"/>
      <c r="AR27" s="397"/>
      <c r="AS27" s="395">
        <v>3031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v>1043047</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3400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1672985</v>
      </c>
      <c r="BO28" s="415"/>
      <c r="BP28" s="415"/>
      <c r="BQ28" s="415"/>
      <c r="BR28" s="415"/>
      <c r="BS28" s="415"/>
      <c r="BT28" s="415"/>
      <c r="BU28" s="416"/>
      <c r="BV28" s="414">
        <v>2633488</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14</v>
      </c>
      <c r="M29" s="396"/>
      <c r="N29" s="396"/>
      <c r="O29" s="396"/>
      <c r="P29" s="397"/>
      <c r="Q29" s="395">
        <v>3150</v>
      </c>
      <c r="R29" s="396"/>
      <c r="S29" s="396"/>
      <c r="T29" s="396"/>
      <c r="U29" s="396"/>
      <c r="V29" s="397"/>
      <c r="W29" s="455"/>
      <c r="X29" s="456"/>
      <c r="Y29" s="457"/>
      <c r="Z29" s="392" t="s">
        <v>177</v>
      </c>
      <c r="AA29" s="393"/>
      <c r="AB29" s="393"/>
      <c r="AC29" s="393"/>
      <c r="AD29" s="393"/>
      <c r="AE29" s="393"/>
      <c r="AF29" s="393"/>
      <c r="AG29" s="394"/>
      <c r="AH29" s="395">
        <v>351</v>
      </c>
      <c r="AI29" s="396"/>
      <c r="AJ29" s="396"/>
      <c r="AK29" s="396"/>
      <c r="AL29" s="397"/>
      <c r="AM29" s="395">
        <v>1092944</v>
      </c>
      <c r="AN29" s="396"/>
      <c r="AO29" s="396"/>
      <c r="AP29" s="396"/>
      <c r="AQ29" s="396"/>
      <c r="AR29" s="397"/>
      <c r="AS29" s="395">
        <v>3114</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1090017</v>
      </c>
      <c r="BO29" s="420"/>
      <c r="BP29" s="420"/>
      <c r="BQ29" s="420"/>
      <c r="BR29" s="420"/>
      <c r="BS29" s="420"/>
      <c r="BT29" s="420"/>
      <c r="BU29" s="421"/>
      <c r="BV29" s="419">
        <v>1045416</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98.7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24505539</v>
      </c>
      <c r="BO30" s="423"/>
      <c r="BP30" s="423"/>
      <c r="BQ30" s="423"/>
      <c r="BR30" s="423"/>
      <c r="BS30" s="423"/>
      <c r="BT30" s="423"/>
      <c r="BU30" s="424"/>
      <c r="BV30" s="422">
        <v>21343890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根室市水道事業会計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根室水産コンビナート公社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流通加工センター汚水処理事業特別会計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介護保険特別会計事業勘定</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根室市下水道事業会計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f t="shared" ref="CO35:CO43" si="3">IF(CQ35="","",CO34+1)</f>
        <v>13</v>
      </c>
      <c r="CP35" s="367"/>
      <c r="CQ35" s="368" t="str">
        <f>IF('各会計、関係団体の財政状況及び健全化判断比率'!BS8="","",'各会計、関係団体の財政状況及び健全化判断比率'!BS8)</f>
        <v>根室市観光開発公社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農業用水事業特別会計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根室市病院事業会計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14</v>
      </c>
      <c r="CP36" s="367"/>
      <c r="CQ36" s="368" t="str">
        <f>IF('各会計、関係団体の財政状況及び健全化判断比率'!BS9="","",'各会計、関係団体の財政状況及び健全化判断比率'!BS9)</f>
        <v>根室市土地開発公社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市民交通傷害共済事業特別会計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IF('各会計、関係団体の財政状況及び健全化判断比率'!B35="","",'各会計、関係団体の財政状況及び健全化判断比率'!B35)</f>
        <v>根室市港湾整備事業会計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wkWljUWbl8t9wtt9t2G4fE3ZGMyse/EGEdomipdeu70fMXNKzN+CEJPOBNKj/XfcxiGRvj4qRarxNqbh2crIQ==" saltValue="L2hdF/XTwYx5OkLF+4qD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8.25</v>
      </c>
      <c r="G34" s="33">
        <v>8.49</v>
      </c>
      <c r="H34" s="33">
        <v>9.49</v>
      </c>
      <c r="I34" s="33">
        <v>9.94</v>
      </c>
      <c r="J34" s="34">
        <v>8.5500000000000007</v>
      </c>
      <c r="K34" s="22"/>
      <c r="L34" s="22"/>
      <c r="M34" s="22"/>
      <c r="N34" s="22"/>
      <c r="O34" s="22"/>
      <c r="P34" s="22"/>
    </row>
    <row r="35" spans="1:16" ht="39" customHeight="1" x14ac:dyDescent="0.2">
      <c r="A35" s="22"/>
      <c r="B35" s="35"/>
      <c r="C35" s="1145" t="s">
        <v>537</v>
      </c>
      <c r="D35" s="1146"/>
      <c r="E35" s="1147"/>
      <c r="F35" s="36">
        <v>3.97</v>
      </c>
      <c r="G35" s="37">
        <v>3.99</v>
      </c>
      <c r="H35" s="37">
        <v>4.5</v>
      </c>
      <c r="I35" s="37">
        <v>5.18</v>
      </c>
      <c r="J35" s="38">
        <v>5.71</v>
      </c>
      <c r="K35" s="22"/>
      <c r="L35" s="22"/>
      <c r="M35" s="22"/>
      <c r="N35" s="22"/>
      <c r="O35" s="22"/>
      <c r="P35" s="22"/>
    </row>
    <row r="36" spans="1:16" ht="39" customHeight="1" x14ac:dyDescent="0.2">
      <c r="A36" s="22"/>
      <c r="B36" s="35"/>
      <c r="C36" s="1145" t="s">
        <v>538</v>
      </c>
      <c r="D36" s="1146"/>
      <c r="E36" s="1147"/>
      <c r="F36" s="36">
        <v>2.2400000000000002</v>
      </c>
      <c r="G36" s="37">
        <v>2.5</v>
      </c>
      <c r="H36" s="37">
        <v>2.87</v>
      </c>
      <c r="I36" s="37">
        <v>3.23</v>
      </c>
      <c r="J36" s="38">
        <v>3.64</v>
      </c>
      <c r="K36" s="22"/>
      <c r="L36" s="22"/>
      <c r="M36" s="22"/>
      <c r="N36" s="22"/>
      <c r="O36" s="22"/>
      <c r="P36" s="22"/>
    </row>
    <row r="37" spans="1:16" ht="39" customHeight="1" x14ac:dyDescent="0.2">
      <c r="A37" s="22"/>
      <c r="B37" s="35"/>
      <c r="C37" s="1145" t="s">
        <v>539</v>
      </c>
      <c r="D37" s="1146"/>
      <c r="E37" s="1147"/>
      <c r="F37" s="36">
        <v>0</v>
      </c>
      <c r="G37" s="37">
        <v>0.16</v>
      </c>
      <c r="H37" s="37">
        <v>0.86</v>
      </c>
      <c r="I37" s="37">
        <v>1.07</v>
      </c>
      <c r="J37" s="38">
        <v>1.04</v>
      </c>
      <c r="K37" s="22"/>
      <c r="L37" s="22"/>
      <c r="M37" s="22"/>
      <c r="N37" s="22"/>
      <c r="O37" s="22"/>
      <c r="P37" s="22"/>
    </row>
    <row r="38" spans="1:16" ht="39" customHeight="1" x14ac:dyDescent="0.2">
      <c r="A38" s="22"/>
      <c r="B38" s="35"/>
      <c r="C38" s="1145" t="s">
        <v>540</v>
      </c>
      <c r="D38" s="1146"/>
      <c r="E38" s="1147"/>
      <c r="F38" s="36">
        <v>6.73</v>
      </c>
      <c r="G38" s="37">
        <v>11.66</v>
      </c>
      <c r="H38" s="37">
        <v>10.45</v>
      </c>
      <c r="I38" s="37">
        <v>3.66</v>
      </c>
      <c r="J38" s="38">
        <v>0.75</v>
      </c>
      <c r="K38" s="22"/>
      <c r="L38" s="22"/>
      <c r="M38" s="22"/>
      <c r="N38" s="22"/>
      <c r="O38" s="22"/>
      <c r="P38" s="22"/>
    </row>
    <row r="39" spans="1:16" ht="39" customHeight="1" x14ac:dyDescent="0.2">
      <c r="A39" s="22"/>
      <c r="B39" s="35"/>
      <c r="C39" s="1145" t="s">
        <v>541</v>
      </c>
      <c r="D39" s="1146"/>
      <c r="E39" s="1147"/>
      <c r="F39" s="36">
        <v>1.05</v>
      </c>
      <c r="G39" s="37">
        <v>0.47</v>
      </c>
      <c r="H39" s="37">
        <v>0.32</v>
      </c>
      <c r="I39" s="37">
        <v>0.16</v>
      </c>
      <c r="J39" s="38">
        <v>0.16</v>
      </c>
      <c r="K39" s="22"/>
      <c r="L39" s="22"/>
      <c r="M39" s="22"/>
      <c r="N39" s="22"/>
      <c r="O39" s="22"/>
      <c r="P39" s="22"/>
    </row>
    <row r="40" spans="1:16" ht="39" customHeight="1" x14ac:dyDescent="0.2">
      <c r="A40" s="22"/>
      <c r="B40" s="35"/>
      <c r="C40" s="1145" t="s">
        <v>542</v>
      </c>
      <c r="D40" s="1146"/>
      <c r="E40" s="1147"/>
      <c r="F40" s="36">
        <v>0</v>
      </c>
      <c r="G40" s="37">
        <v>0.55000000000000004</v>
      </c>
      <c r="H40" s="37">
        <v>0.36</v>
      </c>
      <c r="I40" s="37">
        <v>0.19</v>
      </c>
      <c r="J40" s="38">
        <v>0.15</v>
      </c>
      <c r="K40" s="22"/>
      <c r="L40" s="22"/>
      <c r="M40" s="22"/>
      <c r="N40" s="22"/>
      <c r="O40" s="22"/>
      <c r="P40" s="22"/>
    </row>
    <row r="41" spans="1:16" ht="39" customHeight="1" x14ac:dyDescent="0.2">
      <c r="A41" s="22"/>
      <c r="B41" s="35"/>
      <c r="C41" s="1145" t="s">
        <v>543</v>
      </c>
      <c r="D41" s="1146"/>
      <c r="E41" s="1147"/>
      <c r="F41" s="36">
        <v>0</v>
      </c>
      <c r="G41" s="37">
        <v>0.01</v>
      </c>
      <c r="H41" s="37">
        <v>0</v>
      </c>
      <c r="I41" s="37">
        <v>0.02</v>
      </c>
      <c r="J41" s="38">
        <v>0.03</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0.04</v>
      </c>
      <c r="G43" s="42">
        <v>0.2</v>
      </c>
      <c r="H43" s="42">
        <v>0.03</v>
      </c>
      <c r="I43" s="42">
        <v>0.02</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iSG6TlrkFEPL3La7GWPMYpl79FJE0n97KwQ+o+h+/7gz227E5P/0NxzD5QRLTBwm2jyj2FQx61uGNw7veD/cQ==" saltValue="+Fq7ceGUSSxMOoXLvoCt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70" zoomScaleNormal="70" zoomScaleSheetLayoutView="55" workbookViewId="0">
      <selection activeCell="H43" sqref="H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2028</v>
      </c>
      <c r="L45" s="60">
        <v>1941</v>
      </c>
      <c r="M45" s="60">
        <v>1961</v>
      </c>
      <c r="N45" s="60">
        <v>1832</v>
      </c>
      <c r="O45" s="61">
        <v>1811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335</v>
      </c>
      <c r="L48" s="64">
        <v>331</v>
      </c>
      <c r="M48" s="64">
        <v>424</v>
      </c>
      <c r="N48" s="64">
        <v>371</v>
      </c>
      <c r="O48" s="65">
        <v>375</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489</v>
      </c>
      <c r="L49" s="64" t="s">
        <v>489</v>
      </c>
      <c r="M49" s="64" t="s">
        <v>489</v>
      </c>
      <c r="N49" s="64" t="s">
        <v>489</v>
      </c>
      <c r="O49" s="65" t="s">
        <v>489</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4</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1712</v>
      </c>
      <c r="L52" s="64">
        <v>1621</v>
      </c>
      <c r="M52" s="64">
        <v>1668</v>
      </c>
      <c r="N52" s="64">
        <v>1530</v>
      </c>
      <c r="O52" s="65">
        <v>1525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652</v>
      </c>
      <c r="L53" s="69">
        <v>652</v>
      </c>
      <c r="M53" s="69">
        <v>718</v>
      </c>
      <c r="N53" s="69">
        <v>677</v>
      </c>
      <c r="O53" s="70">
        <v>662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ypQp4JMp7Dgd9qsZS2XkzhXFpThEUIazxzmKBNcnhlVAweQA9lda8nH1ZIDS5SwZ0jmJ8+tnG2TW7DLjNfyrg==" saltValue="2lp+Rb8fyG8WXKn6iNH0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16395</v>
      </c>
      <c r="J41" s="344">
        <v>16611</v>
      </c>
      <c r="K41" s="344">
        <v>15956</v>
      </c>
      <c r="L41" s="344">
        <v>18818</v>
      </c>
      <c r="M41" s="345">
        <v>19258</v>
      </c>
    </row>
    <row r="42" spans="2:13" ht="27.75" customHeight="1" x14ac:dyDescent="0.2">
      <c r="B42" s="1186"/>
      <c r="C42" s="1187"/>
      <c r="D42" s="106"/>
      <c r="E42" s="1190" t="s">
        <v>32</v>
      </c>
      <c r="F42" s="1190"/>
      <c r="G42" s="1190"/>
      <c r="H42" s="1191"/>
      <c r="I42" s="346">
        <v>109</v>
      </c>
      <c r="J42" s="347">
        <v>108</v>
      </c>
      <c r="K42" s="347">
        <v>107</v>
      </c>
      <c r="L42" s="347">
        <v>106</v>
      </c>
      <c r="M42" s="348">
        <v>2</v>
      </c>
    </row>
    <row r="43" spans="2:13" ht="27.75" customHeight="1" x14ac:dyDescent="0.2">
      <c r="B43" s="1186"/>
      <c r="C43" s="1187"/>
      <c r="D43" s="106"/>
      <c r="E43" s="1190" t="s">
        <v>33</v>
      </c>
      <c r="F43" s="1190"/>
      <c r="G43" s="1190"/>
      <c r="H43" s="1191"/>
      <c r="I43" s="346">
        <v>4175</v>
      </c>
      <c r="J43" s="347">
        <v>4399</v>
      </c>
      <c r="K43" s="347">
        <v>4524</v>
      </c>
      <c r="L43" s="347">
        <v>5124</v>
      </c>
      <c r="M43" s="348">
        <v>4873</v>
      </c>
    </row>
    <row r="44" spans="2:13" ht="27.75" customHeight="1" x14ac:dyDescent="0.2">
      <c r="B44" s="1186"/>
      <c r="C44" s="1187"/>
      <c r="D44" s="106"/>
      <c r="E44" s="1190" t="s">
        <v>34</v>
      </c>
      <c r="F44" s="1190"/>
      <c r="G44" s="1190"/>
      <c r="H44" s="1191"/>
      <c r="I44" s="346" t="s">
        <v>489</v>
      </c>
      <c r="J44" s="347" t="s">
        <v>489</v>
      </c>
      <c r="K44" s="347" t="s">
        <v>489</v>
      </c>
      <c r="L44" s="347" t="s">
        <v>489</v>
      </c>
      <c r="M44" s="348" t="s">
        <v>489</v>
      </c>
    </row>
    <row r="45" spans="2:13" ht="27.75" customHeight="1" x14ac:dyDescent="0.2">
      <c r="B45" s="1186"/>
      <c r="C45" s="1187"/>
      <c r="D45" s="106"/>
      <c r="E45" s="1190" t="s">
        <v>35</v>
      </c>
      <c r="F45" s="1190"/>
      <c r="G45" s="1190"/>
      <c r="H45" s="1191"/>
      <c r="I45" s="346">
        <v>3162</v>
      </c>
      <c r="J45" s="347">
        <v>2530</v>
      </c>
      <c r="K45" s="347">
        <v>2510</v>
      </c>
      <c r="L45" s="347">
        <v>2553</v>
      </c>
      <c r="M45" s="348">
        <v>2554</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12536</v>
      </c>
      <c r="J50" s="347">
        <v>16945</v>
      </c>
      <c r="K50" s="347">
        <v>22466</v>
      </c>
      <c r="L50" s="347">
        <v>25870</v>
      </c>
      <c r="M50" s="348">
        <v>27837</v>
      </c>
    </row>
    <row r="51" spans="2:13" ht="27.75" customHeight="1" x14ac:dyDescent="0.2">
      <c r="B51" s="1186"/>
      <c r="C51" s="1187"/>
      <c r="D51" s="106"/>
      <c r="E51" s="1190" t="s">
        <v>42</v>
      </c>
      <c r="F51" s="1190"/>
      <c r="G51" s="1190"/>
      <c r="H51" s="1191"/>
      <c r="I51" s="346">
        <v>2680</v>
      </c>
      <c r="J51" s="347">
        <v>2401</v>
      </c>
      <c r="K51" s="347">
        <v>2185</v>
      </c>
      <c r="L51" s="347">
        <v>1928</v>
      </c>
      <c r="M51" s="348">
        <v>1987</v>
      </c>
    </row>
    <row r="52" spans="2:13" ht="27.75" customHeight="1" x14ac:dyDescent="0.2">
      <c r="B52" s="1188"/>
      <c r="C52" s="1189"/>
      <c r="D52" s="106"/>
      <c r="E52" s="1190" t="s">
        <v>43</v>
      </c>
      <c r="F52" s="1190"/>
      <c r="G52" s="1190"/>
      <c r="H52" s="1191"/>
      <c r="I52" s="346">
        <v>12949</v>
      </c>
      <c r="J52" s="347">
        <v>12993</v>
      </c>
      <c r="K52" s="347">
        <v>12512</v>
      </c>
      <c r="L52" s="347">
        <v>13724</v>
      </c>
      <c r="M52" s="348">
        <v>14048</v>
      </c>
    </row>
    <row r="53" spans="2:13" ht="27.75" customHeight="1" thickBot="1" x14ac:dyDescent="0.25">
      <c r="B53" s="1192" t="s">
        <v>19</v>
      </c>
      <c r="C53" s="1193"/>
      <c r="D53" s="110"/>
      <c r="E53" s="1194" t="s">
        <v>44</v>
      </c>
      <c r="F53" s="1194"/>
      <c r="G53" s="1194"/>
      <c r="H53" s="1195"/>
      <c r="I53" s="349">
        <v>-4324</v>
      </c>
      <c r="J53" s="350">
        <v>-8691</v>
      </c>
      <c r="K53" s="350">
        <v>-14067</v>
      </c>
      <c r="L53" s="350">
        <v>-14920</v>
      </c>
      <c r="M53" s="351">
        <v>-17185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8IQOMEbTGn2S+MLCnaM9OmKdPPs/0etuY6V2K7vOGlICwbcBxfE3KAlfhsc4+/dhUD6DR41OP4SIg8ALsuUsdw==" saltValue="k6TGXWJ10RHTnIzgWD+n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0" sqref="H60"/>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2142</v>
      </c>
      <c r="G55" s="352">
        <v>2633</v>
      </c>
      <c r="H55" s="353">
        <v>1673</v>
      </c>
    </row>
    <row r="56" spans="2:8" ht="52.5" customHeight="1" x14ac:dyDescent="0.2">
      <c r="B56" s="122"/>
      <c r="C56" s="1213" t="s">
        <v>47</v>
      </c>
      <c r="D56" s="1213"/>
      <c r="E56" s="1214"/>
      <c r="F56" s="354">
        <v>911</v>
      </c>
      <c r="G56" s="354">
        <v>1045</v>
      </c>
      <c r="H56" s="355">
        <v>1090</v>
      </c>
    </row>
    <row r="57" spans="2:8" ht="53.25" customHeight="1" x14ac:dyDescent="0.2">
      <c r="B57" s="122"/>
      <c r="C57" s="1215" t="s">
        <v>48</v>
      </c>
      <c r="D57" s="1215"/>
      <c r="E57" s="1216"/>
      <c r="F57" s="356">
        <v>18603</v>
      </c>
      <c r="G57" s="356">
        <v>21344</v>
      </c>
      <c r="H57" s="357">
        <v>24506</v>
      </c>
    </row>
    <row r="58" spans="2:8" ht="45.75" customHeight="1" x14ac:dyDescent="0.2">
      <c r="B58" s="123"/>
      <c r="C58" s="1203" t="s">
        <v>555</v>
      </c>
      <c r="D58" s="1204"/>
      <c r="E58" s="1205"/>
      <c r="F58" s="358">
        <v>5182</v>
      </c>
      <c r="G58" s="358">
        <v>6740</v>
      </c>
      <c r="H58" s="359">
        <v>9355</v>
      </c>
    </row>
    <row r="59" spans="2:8" ht="45.75" customHeight="1" x14ac:dyDescent="0.2">
      <c r="B59" s="123"/>
      <c r="C59" s="1203" t="s">
        <v>556</v>
      </c>
      <c r="D59" s="1204"/>
      <c r="E59" s="1205"/>
      <c r="F59" s="358">
        <v>4650</v>
      </c>
      <c r="G59" s="358">
        <v>4986</v>
      </c>
      <c r="H59" s="359">
        <v>4984</v>
      </c>
    </row>
    <row r="60" spans="2:8" ht="45.75" customHeight="1" x14ac:dyDescent="0.2">
      <c r="B60" s="123"/>
      <c r="C60" s="1203" t="s">
        <v>557</v>
      </c>
      <c r="D60" s="1204"/>
      <c r="E60" s="1205"/>
      <c r="F60" s="358">
        <v>1587</v>
      </c>
      <c r="G60" s="358">
        <v>1962</v>
      </c>
      <c r="H60" s="359">
        <v>2132</v>
      </c>
    </row>
    <row r="61" spans="2:8" ht="45.75" customHeight="1" x14ac:dyDescent="0.2">
      <c r="B61" s="123"/>
      <c r="C61" s="1203" t="s">
        <v>558</v>
      </c>
      <c r="D61" s="1204"/>
      <c r="E61" s="1205"/>
      <c r="F61" s="358">
        <v>1132</v>
      </c>
      <c r="G61" s="358">
        <v>1331</v>
      </c>
      <c r="H61" s="359">
        <v>1393</v>
      </c>
    </row>
    <row r="62" spans="2:8" ht="45.75" customHeight="1" thickBot="1" x14ac:dyDescent="0.25">
      <c r="B62" s="124"/>
      <c r="C62" s="1206" t="s">
        <v>559</v>
      </c>
      <c r="D62" s="1207"/>
      <c r="E62" s="1208"/>
      <c r="F62" s="360">
        <v>902</v>
      </c>
      <c r="G62" s="360">
        <v>1193</v>
      </c>
      <c r="H62" s="361">
        <v>1234</v>
      </c>
    </row>
    <row r="63" spans="2:8" ht="52.5" customHeight="1" thickBot="1" x14ac:dyDescent="0.25">
      <c r="B63" s="125"/>
      <c r="C63" s="1209" t="s">
        <v>49</v>
      </c>
      <c r="D63" s="1209"/>
      <c r="E63" s="1210"/>
      <c r="F63" s="362">
        <v>21657</v>
      </c>
      <c r="G63" s="362">
        <v>25023</v>
      </c>
      <c r="H63" s="363">
        <v>27269</v>
      </c>
    </row>
    <row r="64" spans="2:8" ht="13" x14ac:dyDescent="0.2"/>
  </sheetData>
  <sheetProtection algorithmName="SHA-512" hashValue="jrq/HbvxHk5VUlC0UWna1tIz6yzfrzDRLhVXtJUyeYNj391u7pL2oTrDgbvR7+VLFsLw5QtBDnOd9f7DkwOn7Q==" saltValue="XXMipSP8XMPA7/4ulH7H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97272</v>
      </c>
      <c r="E3" s="144"/>
      <c r="F3" s="145">
        <v>92632</v>
      </c>
      <c r="G3" s="146"/>
      <c r="H3" s="147"/>
    </row>
    <row r="4" spans="1:8" x14ac:dyDescent="0.2">
      <c r="A4" s="148"/>
      <c r="B4" s="149"/>
      <c r="C4" s="150"/>
      <c r="D4" s="151">
        <v>39452</v>
      </c>
      <c r="E4" s="152"/>
      <c r="F4" s="153">
        <v>47978</v>
      </c>
      <c r="G4" s="154"/>
      <c r="H4" s="155"/>
    </row>
    <row r="5" spans="1:8" x14ac:dyDescent="0.2">
      <c r="A5" s="136" t="s">
        <v>523</v>
      </c>
      <c r="B5" s="141"/>
      <c r="C5" s="142"/>
      <c r="D5" s="143">
        <v>200695</v>
      </c>
      <c r="E5" s="144"/>
      <c r="F5" s="145">
        <v>96469</v>
      </c>
      <c r="G5" s="146"/>
      <c r="H5" s="147"/>
    </row>
    <row r="6" spans="1:8" x14ac:dyDescent="0.2">
      <c r="A6" s="148"/>
      <c r="B6" s="149"/>
      <c r="C6" s="150"/>
      <c r="D6" s="151">
        <v>99139</v>
      </c>
      <c r="E6" s="152"/>
      <c r="F6" s="153">
        <v>49775</v>
      </c>
      <c r="G6" s="154"/>
      <c r="H6" s="155"/>
    </row>
    <row r="7" spans="1:8" x14ac:dyDescent="0.2">
      <c r="A7" s="136" t="s">
        <v>524</v>
      </c>
      <c r="B7" s="141"/>
      <c r="C7" s="142"/>
      <c r="D7" s="143">
        <v>142522</v>
      </c>
      <c r="E7" s="144"/>
      <c r="F7" s="145">
        <v>85743</v>
      </c>
      <c r="G7" s="146"/>
      <c r="H7" s="147"/>
    </row>
    <row r="8" spans="1:8" x14ac:dyDescent="0.2">
      <c r="A8" s="148"/>
      <c r="B8" s="149"/>
      <c r="C8" s="150"/>
      <c r="D8" s="151">
        <v>101991</v>
      </c>
      <c r="E8" s="152"/>
      <c r="F8" s="153">
        <v>45231</v>
      </c>
      <c r="G8" s="154"/>
      <c r="H8" s="155"/>
    </row>
    <row r="9" spans="1:8" x14ac:dyDescent="0.2">
      <c r="A9" s="136" t="s">
        <v>525</v>
      </c>
      <c r="B9" s="141"/>
      <c r="C9" s="142"/>
      <c r="D9" s="143">
        <v>297980</v>
      </c>
      <c r="E9" s="144"/>
      <c r="F9" s="145">
        <v>92509</v>
      </c>
      <c r="G9" s="146"/>
      <c r="H9" s="147"/>
    </row>
    <row r="10" spans="1:8" x14ac:dyDescent="0.2">
      <c r="A10" s="148"/>
      <c r="B10" s="149"/>
      <c r="C10" s="150"/>
      <c r="D10" s="151">
        <v>236695</v>
      </c>
      <c r="E10" s="152"/>
      <c r="F10" s="153">
        <v>52274</v>
      </c>
      <c r="G10" s="154"/>
      <c r="H10" s="155"/>
    </row>
    <row r="11" spans="1:8" x14ac:dyDescent="0.2">
      <c r="A11" s="136" t="s">
        <v>526</v>
      </c>
      <c r="B11" s="141"/>
      <c r="C11" s="142"/>
      <c r="D11" s="143">
        <v>171349</v>
      </c>
      <c r="E11" s="144"/>
      <c r="F11" s="145">
        <v>98544</v>
      </c>
      <c r="G11" s="146"/>
      <c r="H11" s="147"/>
    </row>
    <row r="12" spans="1:8" x14ac:dyDescent="0.2">
      <c r="A12" s="148"/>
      <c r="B12" s="149"/>
      <c r="C12" s="156"/>
      <c r="D12" s="151">
        <v>129795</v>
      </c>
      <c r="E12" s="152"/>
      <c r="F12" s="153">
        <v>55816</v>
      </c>
      <c r="G12" s="154"/>
      <c r="H12" s="155"/>
    </row>
    <row r="13" spans="1:8" x14ac:dyDescent="0.2">
      <c r="A13" s="136"/>
      <c r="B13" s="141"/>
      <c r="C13" s="157"/>
      <c r="D13" s="158">
        <v>181964</v>
      </c>
      <c r="E13" s="159"/>
      <c r="F13" s="160">
        <v>93179</v>
      </c>
      <c r="G13" s="161"/>
      <c r="H13" s="147"/>
    </row>
    <row r="14" spans="1:8" x14ac:dyDescent="0.2">
      <c r="A14" s="148"/>
      <c r="B14" s="149"/>
      <c r="C14" s="150"/>
      <c r="D14" s="151">
        <v>121414</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6.77</v>
      </c>
      <c r="C19" s="162">
        <f>ROUND(VALUE(SUBSTITUTE(実質収支比率等に係る経年分析!G$48,"▲","-")),2)</f>
        <v>11.83</v>
      </c>
      <c r="D19" s="162">
        <f>ROUND(VALUE(SUBSTITUTE(実質収支比率等に係る経年分析!H$48,"▲","-")),2)</f>
        <v>10.48</v>
      </c>
      <c r="E19" s="162">
        <f>ROUND(VALUE(SUBSTITUTE(実質収支比率等に係る経年分析!I$48,"▲","-")),2)</f>
        <v>3.67</v>
      </c>
      <c r="F19" s="162">
        <f>ROUND(VALUE(SUBSTITUTE(実質収支比率等に係る経年分析!J$48,"▲","-")),2)</f>
        <v>0.75</v>
      </c>
    </row>
    <row r="20" spans="1:11" x14ac:dyDescent="0.2">
      <c r="A20" s="162" t="s">
        <v>53</v>
      </c>
      <c r="B20" s="162">
        <f>ROUND(VALUE(SUBSTITUTE(実質収支比率等に係る経年分析!F$47,"▲","-")),2)</f>
        <v>10.11</v>
      </c>
      <c r="C20" s="162">
        <f>ROUND(VALUE(SUBSTITUTE(実質収支比率等に係る経年分析!G$47,"▲","-")),2)</f>
        <v>16.57</v>
      </c>
      <c r="D20" s="162">
        <f>ROUND(VALUE(SUBSTITUTE(実質収支比率等に係る経年分析!H$47,"▲","-")),2)</f>
        <v>23.27</v>
      </c>
      <c r="E20" s="162">
        <f>ROUND(VALUE(SUBSTITUTE(実質収支比率等に係る経年分析!I$47,"▲","-")),2)</f>
        <v>28.46</v>
      </c>
      <c r="F20" s="162">
        <f>ROUND(VALUE(SUBSTITUTE(実質収支比率等に係る経年分析!J$47,"▲","-")),2)</f>
        <v>17.93</v>
      </c>
    </row>
    <row r="21" spans="1:11" x14ac:dyDescent="0.2">
      <c r="A21" s="162" t="s">
        <v>54</v>
      </c>
      <c r="B21" s="162">
        <f>IF(ISNUMBER(VALUE(SUBSTITUTE(実質収支比率等に係る経年分析!F$49,"▲","-"))),ROUND(VALUE(SUBSTITUTE(実質収支比率等に係る経年分析!F$49,"▲","-")),2),NA())</f>
        <v>5.71</v>
      </c>
      <c r="C21" s="162">
        <f>IF(ISNUMBER(VALUE(SUBSTITUTE(実質収支比率等に係る経年分析!G$49,"▲","-"))),ROUND(VALUE(SUBSTITUTE(実質収支比率等に係る経年分析!G$49,"▲","-")),2),NA())</f>
        <v>12.06</v>
      </c>
      <c r="D21" s="162">
        <f>IF(ISNUMBER(VALUE(SUBSTITUTE(実質収支比率等に係る経年分析!H$49,"▲","-"))),ROUND(VALUE(SUBSTITUTE(実質収支比率等に係る経年分析!H$49,"▲","-")),2),NA())</f>
        <v>4.29</v>
      </c>
      <c r="E21" s="162">
        <f>IF(ISNUMBER(VALUE(SUBSTITUTE(実質収支比率等に係る経年分析!I$49,"▲","-"))),ROUND(VALUE(SUBSTITUTE(実質収支比率等に係る経年分析!I$49,"▲","-")),2),NA())</f>
        <v>-1.45</v>
      </c>
      <c r="F21" s="162">
        <f>IF(ISNUMBER(VALUE(SUBSTITUTE(実質収支比率等に係る経年分析!J$49,"▲","-"))),ROUND(VALUE(SUBSTITUTE(実質収支比率等に係る経年分析!J$49,"▲","-")),2),NA())</f>
        <v>-13.18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介護保険特別会計事業勘定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0.55000000000000004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2">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6.73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11.66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2">
      <c r="A33" s="163" t="str">
        <f>IF(連結実質赤字比率に係る赤字・黒字の構成分析!C$37="",NA(),連結実質赤字比率に係る赤字・黒字の構成分析!C$37)</f>
        <v>根室市病院事業会計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1.04</v>
      </c>
    </row>
    <row r="34" spans="1:16" x14ac:dyDescent="0.2">
      <c r="A34" s="163" t="str">
        <f>IF(連結実質赤字比率に係る赤字・黒字の構成分析!C$36="",NA(),連結実質赤字比率に係る赤字・黒字の構成分析!C$36)</f>
        <v>根室市水道事業会計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2.2400000000000002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3.64</v>
      </c>
    </row>
    <row r="35" spans="1:16" x14ac:dyDescent="0.2">
      <c r="A35" s="163" t="str">
        <f>IF(連結実質赤字比率に係る赤字・黒字の構成分析!C$35="",NA(),連結実質赤字比率に係る赤字・黒字の構成分析!C$35)</f>
        <v>根室市下水道事業会計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5.71</v>
      </c>
    </row>
    <row r="36" spans="1:16" x14ac:dyDescent="0.2">
      <c r="A36" s="163" t="str">
        <f>IF(連結実質赤字比率に係る赤字・黒字の構成分析!C$34="",NA(),連結実質赤字比率に係る赤字・黒字の構成分析!C$34)</f>
        <v>根室市港湾整備事業会計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8.5500000000000007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1712</v>
      </c>
      <c r="E42" s="164"/>
      <c r="F42" s="164"/>
      <c r="G42" s="164">
        <f>'実質公債費比率（分子）の構造'!L$52</f>
        <v>1621</v>
      </c>
      <c r="H42" s="164"/>
      <c r="I42" s="164"/>
      <c r="J42" s="164">
        <f>'実質公債費比率（分子）の構造'!M$52</f>
        <v>1668</v>
      </c>
      <c r="K42" s="164"/>
      <c r="L42" s="164"/>
      <c r="M42" s="164">
        <f>'実質公債費比率（分子）の構造'!N$52</f>
        <v>1530</v>
      </c>
      <c r="N42" s="164"/>
      <c r="O42" s="164"/>
      <c r="P42" s="164">
        <f>'実質公債費比率（分子）の構造'!O$52</f>
        <v>1525</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4</v>
      </c>
      <c r="L44" s="164"/>
      <c r="M44" s="164"/>
      <c r="N44" s="164">
        <f>'実質公債費比率（分子）の構造'!O$50</f>
        <v>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335</v>
      </c>
      <c r="C46" s="164"/>
      <c r="D46" s="164"/>
      <c r="E46" s="164">
        <f>'実質公債費比率（分子）の構造'!L$48</f>
        <v>331</v>
      </c>
      <c r="F46" s="164"/>
      <c r="G46" s="164"/>
      <c r="H46" s="164">
        <f>'実質公債費比率（分子）の構造'!M$48</f>
        <v>424</v>
      </c>
      <c r="I46" s="164"/>
      <c r="J46" s="164"/>
      <c r="K46" s="164">
        <f>'実質公債費比率（分子）の構造'!N$48</f>
        <v>371</v>
      </c>
      <c r="L46" s="164"/>
      <c r="M46" s="164"/>
      <c r="N46" s="164">
        <f>'実質公債費比率（分子）の構造'!O$48</f>
        <v>375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2028</v>
      </c>
      <c r="C49" s="164"/>
      <c r="D49" s="164"/>
      <c r="E49" s="164">
        <f>'実質公債費比率（分子）の構造'!L$45</f>
        <v>1941</v>
      </c>
      <c r="F49" s="164"/>
      <c r="G49" s="164"/>
      <c r="H49" s="164">
        <f>'実質公債費比率（分子）の構造'!M$45</f>
        <v>1961</v>
      </c>
      <c r="I49" s="164"/>
      <c r="J49" s="164"/>
      <c r="K49" s="164">
        <f>'実質公債費比率（分子）の構造'!N$45</f>
        <v>1832</v>
      </c>
      <c r="L49" s="164"/>
      <c r="M49" s="164"/>
      <c r="N49" s="164">
        <f>'実質公債費比率（分子）の構造'!O$45</f>
        <v>1811</v>
      </c>
      <c r="O49" s="164"/>
      <c r="P49" s="164"/>
    </row>
    <row r="50" spans="1:16" x14ac:dyDescent="0.2">
      <c r="A50" s="164" t="s">
        <v>67</v>
      </c>
      <c r="B50" s="164" t="e">
        <f>NA()</f>
        <v>#N/A</v>
      </c>
      <c r="C50" s="164">
        <f>IF(ISNUMBER('実質公債費比率（分子）の構造'!K$53),'実質公債費比率（分子）の構造'!K$53,NA())</f>
        <v>652</v>
      </c>
      <c r="D50" s="164" t="e">
        <f>NA()</f>
        <v>#N/A</v>
      </c>
      <c r="E50" s="164" t="e">
        <f>NA()</f>
        <v>#N/A</v>
      </c>
      <c r="F50" s="164">
        <f>IF(ISNUMBER('実質公債費比率（分子）の構造'!L$53),'実質公債費比率（分子）の構造'!L$53,NA())</f>
        <v>652</v>
      </c>
      <c r="G50" s="164" t="e">
        <f>NA()</f>
        <v>#N/A</v>
      </c>
      <c r="H50" s="164" t="e">
        <f>NA()</f>
        <v>#N/A</v>
      </c>
      <c r="I50" s="164">
        <f>IF(ISNUMBER('実質公債費比率（分子）の構造'!M$53),'実質公債費比率（分子）の構造'!M$53,NA())</f>
        <v>718</v>
      </c>
      <c r="J50" s="164" t="e">
        <f>NA()</f>
        <v>#N/A</v>
      </c>
      <c r="K50" s="164" t="e">
        <f>NA()</f>
        <v>#N/A</v>
      </c>
      <c r="L50" s="164">
        <f>IF(ISNUMBER('実質公債費比率（分子）の構造'!N$53),'実質公債費比率（分子）の構造'!N$53,NA())</f>
        <v>677</v>
      </c>
      <c r="M50" s="164" t="e">
        <f>NA()</f>
        <v>#N/A</v>
      </c>
      <c r="N50" s="164" t="e">
        <f>NA()</f>
        <v>#N/A</v>
      </c>
      <c r="O50" s="164">
        <f>IF(ISNUMBER('実質公債費比率（分子）の構造'!O$53),'実質公債費比率（分子）の構造'!O$53,NA())</f>
        <v>662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12949</v>
      </c>
      <c r="E56" s="163"/>
      <c r="F56" s="163"/>
      <c r="G56" s="163">
        <f>'将来負担比率（分子）の構造'!J$52</f>
        <v>12993</v>
      </c>
      <c r="H56" s="163"/>
      <c r="I56" s="163"/>
      <c r="J56" s="163">
        <f>'将来負担比率（分子）の構造'!K$52</f>
        <v>12512</v>
      </c>
      <c r="K56" s="163"/>
      <c r="L56" s="163"/>
      <c r="M56" s="163">
        <f>'将来負担比率（分子）の構造'!L$52</f>
        <v>13724</v>
      </c>
      <c r="N56" s="163"/>
      <c r="O56" s="163"/>
      <c r="P56" s="163">
        <f>'将来負担比率（分子）の構造'!M$52</f>
        <v>14048</v>
      </c>
    </row>
    <row r="57" spans="1:16" x14ac:dyDescent="0.2">
      <c r="A57" s="163" t="s">
        <v>42</v>
      </c>
      <c r="B57" s="163"/>
      <c r="C57" s="163"/>
      <c r="D57" s="163">
        <f>'将来負担比率（分子）の構造'!I$51</f>
        <v>2680</v>
      </c>
      <c r="E57" s="163"/>
      <c r="F57" s="163"/>
      <c r="G57" s="163">
        <f>'将来負担比率（分子）の構造'!J$51</f>
        <v>2401</v>
      </c>
      <c r="H57" s="163"/>
      <c r="I57" s="163"/>
      <c r="J57" s="163">
        <f>'将来負担比率（分子）の構造'!K$51</f>
        <v>2185</v>
      </c>
      <c r="K57" s="163"/>
      <c r="L57" s="163"/>
      <c r="M57" s="163">
        <f>'将来負担比率（分子）の構造'!L$51</f>
        <v>1928</v>
      </c>
      <c r="N57" s="163"/>
      <c r="O57" s="163"/>
      <c r="P57" s="163">
        <f>'将来負担比率（分子）の構造'!M$51</f>
        <v>1987</v>
      </c>
    </row>
    <row r="58" spans="1:16" x14ac:dyDescent="0.2">
      <c r="A58" s="163" t="s">
        <v>41</v>
      </c>
      <c r="B58" s="163"/>
      <c r="C58" s="163"/>
      <c r="D58" s="163">
        <f>'将来負担比率（分子）の構造'!I$50</f>
        <v>12536</v>
      </c>
      <c r="E58" s="163"/>
      <c r="F58" s="163"/>
      <c r="G58" s="163">
        <f>'将来負担比率（分子）の構造'!J$50</f>
        <v>16945</v>
      </c>
      <c r="H58" s="163"/>
      <c r="I58" s="163"/>
      <c r="J58" s="163">
        <f>'将来負担比率（分子）の構造'!K$50</f>
        <v>22466</v>
      </c>
      <c r="K58" s="163"/>
      <c r="L58" s="163"/>
      <c r="M58" s="163">
        <f>'将来負担比率（分子）の構造'!L$50</f>
        <v>25870</v>
      </c>
      <c r="N58" s="163"/>
      <c r="O58" s="163"/>
      <c r="P58" s="163">
        <f>'将来負担比率（分子）の構造'!M$50</f>
        <v>27837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3162</v>
      </c>
      <c r="C62" s="163"/>
      <c r="D62" s="163"/>
      <c r="E62" s="163">
        <f>'将来負担比率（分子）の構造'!J$45</f>
        <v>2530</v>
      </c>
      <c r="F62" s="163"/>
      <c r="G62" s="163"/>
      <c r="H62" s="163">
        <f>'将来負担比率（分子）の構造'!K$45</f>
        <v>2510</v>
      </c>
      <c r="I62" s="163"/>
      <c r="J62" s="163"/>
      <c r="K62" s="163">
        <f>'将来負担比率（分子）の構造'!L$45</f>
        <v>2553</v>
      </c>
      <c r="L62" s="163"/>
      <c r="M62" s="163"/>
      <c r="N62" s="163">
        <f>'将来負担比率（分子）の構造'!M$45</f>
        <v>2554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4175</v>
      </c>
      <c r="C64" s="163"/>
      <c r="D64" s="163"/>
      <c r="E64" s="163">
        <f>'将来負担比率（分子）の構造'!J$43</f>
        <v>4399</v>
      </c>
      <c r="F64" s="163"/>
      <c r="G64" s="163"/>
      <c r="H64" s="163">
        <f>'将来負担比率（分子）の構造'!K$43</f>
        <v>4524</v>
      </c>
      <c r="I64" s="163"/>
      <c r="J64" s="163"/>
      <c r="K64" s="163">
        <f>'将来負担比率（分子）の構造'!L$43</f>
        <v>5124</v>
      </c>
      <c r="L64" s="163"/>
      <c r="M64" s="163"/>
      <c r="N64" s="163">
        <f>'将来負担比率（分子）の構造'!M$43</f>
        <v>4873</v>
      </c>
      <c r="O64" s="163"/>
      <c r="P64" s="163"/>
    </row>
    <row r="65" spans="1:16" x14ac:dyDescent="0.2">
      <c r="A65" s="163" t="s">
        <v>32</v>
      </c>
      <c r="B65" s="163">
        <f>'将来負担比率（分子）の構造'!I$42</f>
        <v>109</v>
      </c>
      <c r="C65" s="163"/>
      <c r="D65" s="163"/>
      <c r="E65" s="163">
        <f>'将来負担比率（分子）の構造'!J$42</f>
        <v>108</v>
      </c>
      <c r="F65" s="163"/>
      <c r="G65" s="163"/>
      <c r="H65" s="163">
        <f>'将来負担比率（分子）の構造'!K$42</f>
        <v>107</v>
      </c>
      <c r="I65" s="163"/>
      <c r="J65" s="163"/>
      <c r="K65" s="163">
        <f>'将来負担比率（分子）の構造'!L$42</f>
        <v>106</v>
      </c>
      <c r="L65" s="163"/>
      <c r="M65" s="163"/>
      <c r="N65" s="163">
        <f>'将来負担比率（分子）の構造'!M$42</f>
        <v>2</v>
      </c>
      <c r="O65" s="163"/>
      <c r="P65" s="163"/>
    </row>
    <row r="66" spans="1:16" x14ac:dyDescent="0.2">
      <c r="A66" s="163" t="s">
        <v>31</v>
      </c>
      <c r="B66" s="163">
        <f>'将来負担比率（分子）の構造'!I$41</f>
        <v>16395</v>
      </c>
      <c r="C66" s="163"/>
      <c r="D66" s="163"/>
      <c r="E66" s="163">
        <f>'将来負担比率（分子）の構造'!J$41</f>
        <v>16611</v>
      </c>
      <c r="F66" s="163"/>
      <c r="G66" s="163"/>
      <c r="H66" s="163">
        <f>'将来負担比率（分子）の構造'!K$41</f>
        <v>15956</v>
      </c>
      <c r="I66" s="163"/>
      <c r="J66" s="163"/>
      <c r="K66" s="163">
        <f>'将来負担比率（分子）の構造'!L$41</f>
        <v>18818</v>
      </c>
      <c r="L66" s="163"/>
      <c r="M66" s="163"/>
      <c r="N66" s="163">
        <f>'将来負担比率（分子）の構造'!M$41</f>
        <v>19258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2142</v>
      </c>
      <c r="C72" s="167">
        <f>基金残高に係る経年分析!G55</f>
        <v>2633</v>
      </c>
      <c r="D72" s="167">
        <f>基金残高に係る経年分析!H55</f>
        <v>1673</v>
      </c>
    </row>
    <row r="73" spans="1:16" x14ac:dyDescent="0.2">
      <c r="A73" s="166" t="s">
        <v>74</v>
      </c>
      <c r="B73" s="167">
        <f>基金残高に係る経年分析!F56</f>
        <v>911</v>
      </c>
      <c r="C73" s="167">
        <f>基金残高に係る経年分析!G56</f>
        <v>1045</v>
      </c>
      <c r="D73" s="167">
        <f>基金残高に係る経年分析!H56</f>
        <v>1090</v>
      </c>
    </row>
    <row r="74" spans="1:16" x14ac:dyDescent="0.2">
      <c r="A74" s="166" t="s">
        <v>75</v>
      </c>
      <c r="B74" s="167">
        <f>基金残高に係る経年分析!F57</f>
        <v>18603</v>
      </c>
      <c r="C74" s="167">
        <f>基金残高に係る経年分析!G57</f>
        <v>21344</v>
      </c>
      <c r="D74" s="167">
        <f>基金残高に係る経年分析!H57</f>
        <v>24506</v>
      </c>
    </row>
  </sheetData>
  <sheetProtection algorithmName="SHA-512" hashValue="SL9M9b3fo7OZj4na0ZCEPlnZpXDWFzwD/P5Sbu3hUOAmlUgMR99zVEwKIyRIyVMcf6E6EOEAiTixYK27k1WSlQ==" saltValue="YO7ivBbg+SVfVj1wyhCv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2855798</v>
      </c>
      <c r="S5" s="674"/>
      <c r="T5" s="674"/>
      <c r="U5" s="674"/>
      <c r="V5" s="674"/>
      <c r="W5" s="674"/>
      <c r="X5" s="674"/>
      <c r="Y5" s="702"/>
      <c r="Z5" s="715">
        <v>6.2</v>
      </c>
      <c r="AA5" s="715"/>
      <c r="AB5" s="715"/>
      <c r="AC5" s="715"/>
      <c r="AD5" s="716">
        <v>2727096</v>
      </c>
      <c r="AE5" s="716"/>
      <c r="AF5" s="716"/>
      <c r="AG5" s="716"/>
      <c r="AH5" s="716"/>
      <c r="AI5" s="716"/>
      <c r="AJ5" s="716"/>
      <c r="AK5" s="716"/>
      <c r="AL5" s="703">
        <v>28.7</v>
      </c>
      <c r="AM5" s="686"/>
      <c r="AN5" s="686"/>
      <c r="AO5" s="704"/>
      <c r="AP5" s="676" t="s">
        <v>216</v>
      </c>
      <c r="AQ5" s="677"/>
      <c r="AR5" s="677"/>
      <c r="AS5" s="677"/>
      <c r="AT5" s="677"/>
      <c r="AU5" s="677"/>
      <c r="AV5" s="677"/>
      <c r="AW5" s="677"/>
      <c r="AX5" s="677"/>
      <c r="AY5" s="677"/>
      <c r="AZ5" s="677"/>
      <c r="BA5" s="677"/>
      <c r="BB5" s="677"/>
      <c r="BC5" s="677"/>
      <c r="BD5" s="677"/>
      <c r="BE5" s="677"/>
      <c r="BF5" s="678"/>
      <c r="BG5" s="627">
        <v>2727096</v>
      </c>
      <c r="BH5" s="628"/>
      <c r="BI5" s="628"/>
      <c r="BJ5" s="628"/>
      <c r="BK5" s="628"/>
      <c r="BL5" s="628"/>
      <c r="BM5" s="628"/>
      <c r="BN5" s="629"/>
      <c r="BO5" s="663">
        <v>95.5</v>
      </c>
      <c r="BP5" s="663"/>
      <c r="BQ5" s="663"/>
      <c r="BR5" s="663"/>
      <c r="BS5" s="664">
        <v>48978</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140609</v>
      </c>
      <c r="S6" s="628"/>
      <c r="T6" s="628"/>
      <c r="U6" s="628"/>
      <c r="V6" s="628"/>
      <c r="W6" s="628"/>
      <c r="X6" s="628"/>
      <c r="Y6" s="629"/>
      <c r="Z6" s="663">
        <v>0.3</v>
      </c>
      <c r="AA6" s="663"/>
      <c r="AB6" s="663"/>
      <c r="AC6" s="663"/>
      <c r="AD6" s="664">
        <v>140609</v>
      </c>
      <c r="AE6" s="664"/>
      <c r="AF6" s="664"/>
      <c r="AG6" s="664"/>
      <c r="AH6" s="664"/>
      <c r="AI6" s="664"/>
      <c r="AJ6" s="664"/>
      <c r="AK6" s="664"/>
      <c r="AL6" s="630">
        <v>1.5</v>
      </c>
      <c r="AM6" s="631"/>
      <c r="AN6" s="631"/>
      <c r="AO6" s="665"/>
      <c r="AP6" s="624" t="s">
        <v>221</v>
      </c>
      <c r="AQ6" s="625"/>
      <c r="AR6" s="625"/>
      <c r="AS6" s="625"/>
      <c r="AT6" s="625"/>
      <c r="AU6" s="625"/>
      <c r="AV6" s="625"/>
      <c r="AW6" s="625"/>
      <c r="AX6" s="625"/>
      <c r="AY6" s="625"/>
      <c r="AZ6" s="625"/>
      <c r="BA6" s="625"/>
      <c r="BB6" s="625"/>
      <c r="BC6" s="625"/>
      <c r="BD6" s="625"/>
      <c r="BE6" s="625"/>
      <c r="BF6" s="626"/>
      <c r="BG6" s="627">
        <v>2727096</v>
      </c>
      <c r="BH6" s="628"/>
      <c r="BI6" s="628"/>
      <c r="BJ6" s="628"/>
      <c r="BK6" s="628"/>
      <c r="BL6" s="628"/>
      <c r="BM6" s="628"/>
      <c r="BN6" s="629"/>
      <c r="BO6" s="663">
        <v>95.5</v>
      </c>
      <c r="BP6" s="663"/>
      <c r="BQ6" s="663"/>
      <c r="BR6" s="663"/>
      <c r="BS6" s="664">
        <v>48978</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156991</v>
      </c>
      <c r="CS6" s="628"/>
      <c r="CT6" s="628"/>
      <c r="CU6" s="628"/>
      <c r="CV6" s="628"/>
      <c r="CW6" s="628"/>
      <c r="CX6" s="628"/>
      <c r="CY6" s="629"/>
      <c r="CZ6" s="703">
        <v>0.3</v>
      </c>
      <c r="DA6" s="686"/>
      <c r="DB6" s="686"/>
      <c r="DC6" s="705"/>
      <c r="DD6" s="633" t="s">
        <v>122</v>
      </c>
      <c r="DE6" s="628"/>
      <c r="DF6" s="628"/>
      <c r="DG6" s="628"/>
      <c r="DH6" s="628"/>
      <c r="DI6" s="628"/>
      <c r="DJ6" s="628"/>
      <c r="DK6" s="628"/>
      <c r="DL6" s="628"/>
      <c r="DM6" s="628"/>
      <c r="DN6" s="628"/>
      <c r="DO6" s="628"/>
      <c r="DP6" s="629"/>
      <c r="DQ6" s="633">
        <v>156991</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1436</v>
      </c>
      <c r="S7" s="628"/>
      <c r="T7" s="628"/>
      <c r="U7" s="628"/>
      <c r="V7" s="628"/>
      <c r="W7" s="628"/>
      <c r="X7" s="628"/>
      <c r="Y7" s="629"/>
      <c r="Z7" s="663">
        <v>0</v>
      </c>
      <c r="AA7" s="663"/>
      <c r="AB7" s="663"/>
      <c r="AC7" s="663"/>
      <c r="AD7" s="664">
        <v>1436</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1344019</v>
      </c>
      <c r="BH7" s="628"/>
      <c r="BI7" s="628"/>
      <c r="BJ7" s="628"/>
      <c r="BK7" s="628"/>
      <c r="BL7" s="628"/>
      <c r="BM7" s="628"/>
      <c r="BN7" s="629"/>
      <c r="BO7" s="663">
        <v>47.1</v>
      </c>
      <c r="BP7" s="663"/>
      <c r="BQ7" s="663"/>
      <c r="BR7" s="663"/>
      <c r="BS7" s="664">
        <v>48978</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26889713</v>
      </c>
      <c r="CS7" s="628"/>
      <c r="CT7" s="628"/>
      <c r="CU7" s="628"/>
      <c r="CV7" s="628"/>
      <c r="CW7" s="628"/>
      <c r="CX7" s="628"/>
      <c r="CY7" s="629"/>
      <c r="CZ7" s="663">
        <v>58.2</v>
      </c>
      <c r="DA7" s="663"/>
      <c r="DB7" s="663"/>
      <c r="DC7" s="663"/>
      <c r="DD7" s="633">
        <v>572234</v>
      </c>
      <c r="DE7" s="628"/>
      <c r="DF7" s="628"/>
      <c r="DG7" s="628"/>
      <c r="DH7" s="628"/>
      <c r="DI7" s="628"/>
      <c r="DJ7" s="628"/>
      <c r="DK7" s="628"/>
      <c r="DL7" s="628"/>
      <c r="DM7" s="628"/>
      <c r="DN7" s="628"/>
      <c r="DO7" s="628"/>
      <c r="DP7" s="629"/>
      <c r="DQ7" s="633">
        <v>3412525</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13628</v>
      </c>
      <c r="S8" s="628"/>
      <c r="T8" s="628"/>
      <c r="U8" s="628"/>
      <c r="V8" s="628"/>
      <c r="W8" s="628"/>
      <c r="X8" s="628"/>
      <c r="Y8" s="629"/>
      <c r="Z8" s="663">
        <v>0</v>
      </c>
      <c r="AA8" s="663"/>
      <c r="AB8" s="663"/>
      <c r="AC8" s="663"/>
      <c r="AD8" s="664">
        <v>13628</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35966</v>
      </c>
      <c r="BH8" s="628"/>
      <c r="BI8" s="628"/>
      <c r="BJ8" s="628"/>
      <c r="BK8" s="628"/>
      <c r="BL8" s="628"/>
      <c r="BM8" s="628"/>
      <c r="BN8" s="629"/>
      <c r="BO8" s="663">
        <v>1.3</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5733713</v>
      </c>
      <c r="CS8" s="628"/>
      <c r="CT8" s="628"/>
      <c r="CU8" s="628"/>
      <c r="CV8" s="628"/>
      <c r="CW8" s="628"/>
      <c r="CX8" s="628"/>
      <c r="CY8" s="629"/>
      <c r="CZ8" s="663">
        <v>12.4</v>
      </c>
      <c r="DA8" s="663"/>
      <c r="DB8" s="663"/>
      <c r="DC8" s="663"/>
      <c r="DD8" s="633">
        <v>700433</v>
      </c>
      <c r="DE8" s="628"/>
      <c r="DF8" s="628"/>
      <c r="DG8" s="628"/>
      <c r="DH8" s="628"/>
      <c r="DI8" s="628"/>
      <c r="DJ8" s="628"/>
      <c r="DK8" s="628"/>
      <c r="DL8" s="628"/>
      <c r="DM8" s="628"/>
      <c r="DN8" s="628"/>
      <c r="DO8" s="628"/>
      <c r="DP8" s="629"/>
      <c r="DQ8" s="633">
        <v>2893750</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20961</v>
      </c>
      <c r="S9" s="628"/>
      <c r="T9" s="628"/>
      <c r="U9" s="628"/>
      <c r="V9" s="628"/>
      <c r="W9" s="628"/>
      <c r="X9" s="628"/>
      <c r="Y9" s="629"/>
      <c r="Z9" s="663">
        <v>0</v>
      </c>
      <c r="AA9" s="663"/>
      <c r="AB9" s="663"/>
      <c r="AC9" s="663"/>
      <c r="AD9" s="664">
        <v>20961</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1095052</v>
      </c>
      <c r="BH9" s="628"/>
      <c r="BI9" s="628"/>
      <c r="BJ9" s="628"/>
      <c r="BK9" s="628"/>
      <c r="BL9" s="628"/>
      <c r="BM9" s="628"/>
      <c r="BN9" s="629"/>
      <c r="BO9" s="663">
        <v>38.299999999999997</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3919540</v>
      </c>
      <c r="CS9" s="628"/>
      <c r="CT9" s="628"/>
      <c r="CU9" s="628"/>
      <c r="CV9" s="628"/>
      <c r="CW9" s="628"/>
      <c r="CX9" s="628"/>
      <c r="CY9" s="629"/>
      <c r="CZ9" s="663">
        <v>8.5</v>
      </c>
      <c r="DA9" s="663"/>
      <c r="DB9" s="663"/>
      <c r="DC9" s="663"/>
      <c r="DD9" s="633">
        <v>355461</v>
      </c>
      <c r="DE9" s="628"/>
      <c r="DF9" s="628"/>
      <c r="DG9" s="628"/>
      <c r="DH9" s="628"/>
      <c r="DI9" s="628"/>
      <c r="DJ9" s="628"/>
      <c r="DK9" s="628"/>
      <c r="DL9" s="628"/>
      <c r="DM9" s="628"/>
      <c r="DN9" s="628"/>
      <c r="DO9" s="628"/>
      <c r="DP9" s="629"/>
      <c r="DQ9" s="633">
        <v>1272453</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98348</v>
      </c>
      <c r="BH10" s="628"/>
      <c r="BI10" s="628"/>
      <c r="BJ10" s="628"/>
      <c r="BK10" s="628"/>
      <c r="BL10" s="628"/>
      <c r="BM10" s="628"/>
      <c r="BN10" s="629"/>
      <c r="BO10" s="663">
        <v>3.4</v>
      </c>
      <c r="BP10" s="663"/>
      <c r="BQ10" s="663"/>
      <c r="BR10" s="663"/>
      <c r="BS10" s="664">
        <v>16327</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47676</v>
      </c>
      <c r="CS10" s="628"/>
      <c r="CT10" s="628"/>
      <c r="CU10" s="628"/>
      <c r="CV10" s="628"/>
      <c r="CW10" s="628"/>
      <c r="CX10" s="628"/>
      <c r="CY10" s="629"/>
      <c r="CZ10" s="663">
        <v>0.1</v>
      </c>
      <c r="DA10" s="663"/>
      <c r="DB10" s="663"/>
      <c r="DC10" s="663"/>
      <c r="DD10" s="633" t="s">
        <v>122</v>
      </c>
      <c r="DE10" s="628"/>
      <c r="DF10" s="628"/>
      <c r="DG10" s="628"/>
      <c r="DH10" s="628"/>
      <c r="DI10" s="628"/>
      <c r="DJ10" s="628"/>
      <c r="DK10" s="628"/>
      <c r="DL10" s="628"/>
      <c r="DM10" s="628"/>
      <c r="DN10" s="628"/>
      <c r="DO10" s="628"/>
      <c r="DP10" s="629"/>
      <c r="DQ10" s="633">
        <v>28404</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675861</v>
      </c>
      <c r="S11" s="628"/>
      <c r="T11" s="628"/>
      <c r="U11" s="628"/>
      <c r="V11" s="628"/>
      <c r="W11" s="628"/>
      <c r="X11" s="628"/>
      <c r="Y11" s="629"/>
      <c r="Z11" s="630">
        <v>1.5</v>
      </c>
      <c r="AA11" s="631"/>
      <c r="AB11" s="631"/>
      <c r="AC11" s="632"/>
      <c r="AD11" s="633">
        <v>675861</v>
      </c>
      <c r="AE11" s="628"/>
      <c r="AF11" s="628"/>
      <c r="AG11" s="628"/>
      <c r="AH11" s="628"/>
      <c r="AI11" s="628"/>
      <c r="AJ11" s="628"/>
      <c r="AK11" s="629"/>
      <c r="AL11" s="630">
        <v>7.1</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114653</v>
      </c>
      <c r="BH11" s="628"/>
      <c r="BI11" s="628"/>
      <c r="BJ11" s="628"/>
      <c r="BK11" s="628"/>
      <c r="BL11" s="628"/>
      <c r="BM11" s="628"/>
      <c r="BN11" s="629"/>
      <c r="BO11" s="663">
        <v>4</v>
      </c>
      <c r="BP11" s="663"/>
      <c r="BQ11" s="663"/>
      <c r="BR11" s="663"/>
      <c r="BS11" s="664">
        <v>32651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1193956</v>
      </c>
      <c r="CS11" s="628"/>
      <c r="CT11" s="628"/>
      <c r="CU11" s="628"/>
      <c r="CV11" s="628"/>
      <c r="CW11" s="628"/>
      <c r="CX11" s="628"/>
      <c r="CY11" s="629"/>
      <c r="CZ11" s="663">
        <v>2.6</v>
      </c>
      <c r="DA11" s="663"/>
      <c r="DB11" s="663"/>
      <c r="DC11" s="663"/>
      <c r="DD11" s="633">
        <v>324783</v>
      </c>
      <c r="DE11" s="628"/>
      <c r="DF11" s="628"/>
      <c r="DG11" s="628"/>
      <c r="DH11" s="628"/>
      <c r="DI11" s="628"/>
      <c r="DJ11" s="628"/>
      <c r="DK11" s="628"/>
      <c r="DL11" s="628"/>
      <c r="DM11" s="628"/>
      <c r="DN11" s="628"/>
      <c r="DO11" s="628"/>
      <c r="DP11" s="629"/>
      <c r="DQ11" s="633">
        <v>319891</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v>654</v>
      </c>
      <c r="S12" s="628"/>
      <c r="T12" s="628"/>
      <c r="U12" s="628"/>
      <c r="V12" s="628"/>
      <c r="W12" s="628"/>
      <c r="X12" s="628"/>
      <c r="Y12" s="629"/>
      <c r="Z12" s="663">
        <v>0</v>
      </c>
      <c r="AA12" s="663"/>
      <c r="AB12" s="663"/>
      <c r="AC12" s="663"/>
      <c r="AD12" s="664">
        <v>654</v>
      </c>
      <c r="AE12" s="664"/>
      <c r="AF12" s="664"/>
      <c r="AG12" s="664"/>
      <c r="AH12" s="664"/>
      <c r="AI12" s="664"/>
      <c r="AJ12" s="664"/>
      <c r="AK12" s="664"/>
      <c r="AL12" s="630">
        <v>0</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1012969</v>
      </c>
      <c r="BH12" s="628"/>
      <c r="BI12" s="628"/>
      <c r="BJ12" s="628"/>
      <c r="BK12" s="628"/>
      <c r="BL12" s="628"/>
      <c r="BM12" s="628"/>
      <c r="BN12" s="629"/>
      <c r="BO12" s="663">
        <v>35.5</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290981</v>
      </c>
      <c r="CS12" s="628"/>
      <c r="CT12" s="628"/>
      <c r="CU12" s="628"/>
      <c r="CV12" s="628"/>
      <c r="CW12" s="628"/>
      <c r="CX12" s="628"/>
      <c r="CY12" s="629"/>
      <c r="CZ12" s="663">
        <v>0.6</v>
      </c>
      <c r="DA12" s="663"/>
      <c r="DB12" s="663"/>
      <c r="DC12" s="663"/>
      <c r="DD12" s="633">
        <v>19668</v>
      </c>
      <c r="DE12" s="628"/>
      <c r="DF12" s="628"/>
      <c r="DG12" s="628"/>
      <c r="DH12" s="628"/>
      <c r="DI12" s="628"/>
      <c r="DJ12" s="628"/>
      <c r="DK12" s="628"/>
      <c r="DL12" s="628"/>
      <c r="DM12" s="628"/>
      <c r="DN12" s="628"/>
      <c r="DO12" s="628"/>
      <c r="DP12" s="629"/>
      <c r="DQ12" s="633">
        <v>163576</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990712</v>
      </c>
      <c r="BH13" s="628"/>
      <c r="BI13" s="628"/>
      <c r="BJ13" s="628"/>
      <c r="BK13" s="628"/>
      <c r="BL13" s="628"/>
      <c r="BM13" s="628"/>
      <c r="BN13" s="629"/>
      <c r="BO13" s="663">
        <v>34.700000000000003</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2813913</v>
      </c>
      <c r="CS13" s="628"/>
      <c r="CT13" s="628"/>
      <c r="CU13" s="628"/>
      <c r="CV13" s="628"/>
      <c r="CW13" s="628"/>
      <c r="CX13" s="628"/>
      <c r="CY13" s="629"/>
      <c r="CZ13" s="663">
        <v>6.1</v>
      </c>
      <c r="DA13" s="663"/>
      <c r="DB13" s="663"/>
      <c r="DC13" s="663"/>
      <c r="DD13" s="633">
        <v>1183219</v>
      </c>
      <c r="DE13" s="628"/>
      <c r="DF13" s="628"/>
      <c r="DG13" s="628"/>
      <c r="DH13" s="628"/>
      <c r="DI13" s="628"/>
      <c r="DJ13" s="628"/>
      <c r="DK13" s="628"/>
      <c r="DL13" s="628"/>
      <c r="DM13" s="628"/>
      <c r="DN13" s="628"/>
      <c r="DO13" s="628"/>
      <c r="DP13" s="629"/>
      <c r="DQ13" s="633">
        <v>1691077</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75964</v>
      </c>
      <c r="BH14" s="628"/>
      <c r="BI14" s="628"/>
      <c r="BJ14" s="628"/>
      <c r="BK14" s="628"/>
      <c r="BL14" s="628"/>
      <c r="BM14" s="628"/>
      <c r="BN14" s="629"/>
      <c r="BO14" s="663">
        <v>2.7</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1019206</v>
      </c>
      <c r="CS14" s="628"/>
      <c r="CT14" s="628"/>
      <c r="CU14" s="628"/>
      <c r="CV14" s="628"/>
      <c r="CW14" s="628"/>
      <c r="CX14" s="628"/>
      <c r="CY14" s="629"/>
      <c r="CZ14" s="663">
        <v>2.2000000000000002</v>
      </c>
      <c r="DA14" s="663"/>
      <c r="DB14" s="663"/>
      <c r="DC14" s="663"/>
      <c r="DD14" s="633">
        <v>378483</v>
      </c>
      <c r="DE14" s="628"/>
      <c r="DF14" s="628"/>
      <c r="DG14" s="628"/>
      <c r="DH14" s="628"/>
      <c r="DI14" s="628"/>
      <c r="DJ14" s="628"/>
      <c r="DK14" s="628"/>
      <c r="DL14" s="628"/>
      <c r="DM14" s="628"/>
      <c r="DN14" s="628"/>
      <c r="DO14" s="628"/>
      <c r="DP14" s="629"/>
      <c r="DQ14" s="633">
        <v>673893</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14585</v>
      </c>
      <c r="S15" s="628"/>
      <c r="T15" s="628"/>
      <c r="U15" s="628"/>
      <c r="V15" s="628"/>
      <c r="W15" s="628"/>
      <c r="X15" s="628"/>
      <c r="Y15" s="629"/>
      <c r="Z15" s="663">
        <v>0</v>
      </c>
      <c r="AA15" s="663"/>
      <c r="AB15" s="663"/>
      <c r="AC15" s="663"/>
      <c r="AD15" s="664">
        <v>14585</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294144</v>
      </c>
      <c r="BH15" s="628"/>
      <c r="BI15" s="628"/>
      <c r="BJ15" s="628"/>
      <c r="BK15" s="628"/>
      <c r="BL15" s="628"/>
      <c r="BM15" s="628"/>
      <c r="BN15" s="629"/>
      <c r="BO15" s="663">
        <v>10.3</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2326283</v>
      </c>
      <c r="CS15" s="628"/>
      <c r="CT15" s="628"/>
      <c r="CU15" s="628"/>
      <c r="CV15" s="628"/>
      <c r="CW15" s="628"/>
      <c r="CX15" s="628"/>
      <c r="CY15" s="629"/>
      <c r="CZ15" s="663">
        <v>5</v>
      </c>
      <c r="DA15" s="663"/>
      <c r="DB15" s="663"/>
      <c r="DC15" s="663"/>
      <c r="DD15" s="633">
        <v>315590</v>
      </c>
      <c r="DE15" s="628"/>
      <c r="DF15" s="628"/>
      <c r="DG15" s="628"/>
      <c r="DH15" s="628"/>
      <c r="DI15" s="628"/>
      <c r="DJ15" s="628"/>
      <c r="DK15" s="628"/>
      <c r="DL15" s="628"/>
      <c r="DM15" s="628"/>
      <c r="DN15" s="628"/>
      <c r="DO15" s="628"/>
      <c r="DP15" s="629"/>
      <c r="DQ15" s="633">
        <v>1476349</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56002</v>
      </c>
      <c r="S16" s="628"/>
      <c r="T16" s="628"/>
      <c r="U16" s="628"/>
      <c r="V16" s="628"/>
      <c r="W16" s="628"/>
      <c r="X16" s="628"/>
      <c r="Y16" s="629"/>
      <c r="Z16" s="663">
        <v>0.1</v>
      </c>
      <c r="AA16" s="663"/>
      <c r="AB16" s="663"/>
      <c r="AC16" s="663"/>
      <c r="AD16" s="664">
        <v>56002</v>
      </c>
      <c r="AE16" s="664"/>
      <c r="AF16" s="664"/>
      <c r="AG16" s="664"/>
      <c r="AH16" s="664"/>
      <c r="AI16" s="664"/>
      <c r="AJ16" s="664"/>
      <c r="AK16" s="664"/>
      <c r="AL16" s="630">
        <v>0.6</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1835</v>
      </c>
      <c r="CS16" s="628"/>
      <c r="CT16" s="628"/>
      <c r="CU16" s="628"/>
      <c r="CV16" s="628"/>
      <c r="CW16" s="628"/>
      <c r="CX16" s="628"/>
      <c r="CY16" s="629"/>
      <c r="CZ16" s="663">
        <v>0</v>
      </c>
      <c r="DA16" s="663"/>
      <c r="DB16" s="663"/>
      <c r="DC16" s="663"/>
      <c r="DD16" s="633" t="s">
        <v>122</v>
      </c>
      <c r="DE16" s="628"/>
      <c r="DF16" s="628"/>
      <c r="DG16" s="628"/>
      <c r="DH16" s="628"/>
      <c r="DI16" s="628"/>
      <c r="DJ16" s="628"/>
      <c r="DK16" s="628"/>
      <c r="DL16" s="628"/>
      <c r="DM16" s="628"/>
      <c r="DN16" s="628"/>
      <c r="DO16" s="628"/>
      <c r="DP16" s="629"/>
      <c r="DQ16" s="633">
        <v>917</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107007</v>
      </c>
      <c r="S17" s="628"/>
      <c r="T17" s="628"/>
      <c r="U17" s="628"/>
      <c r="V17" s="628"/>
      <c r="W17" s="628"/>
      <c r="X17" s="628"/>
      <c r="Y17" s="629"/>
      <c r="Z17" s="663">
        <v>0.2</v>
      </c>
      <c r="AA17" s="663"/>
      <c r="AB17" s="663"/>
      <c r="AC17" s="663"/>
      <c r="AD17" s="664">
        <v>107007</v>
      </c>
      <c r="AE17" s="664"/>
      <c r="AF17" s="664"/>
      <c r="AG17" s="664"/>
      <c r="AH17" s="664"/>
      <c r="AI17" s="664"/>
      <c r="AJ17" s="664"/>
      <c r="AK17" s="664"/>
      <c r="AL17" s="630">
        <v>1.1000000000000001</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1811228</v>
      </c>
      <c r="CS17" s="628"/>
      <c r="CT17" s="628"/>
      <c r="CU17" s="628"/>
      <c r="CV17" s="628"/>
      <c r="CW17" s="628"/>
      <c r="CX17" s="628"/>
      <c r="CY17" s="629"/>
      <c r="CZ17" s="663">
        <v>3.9</v>
      </c>
      <c r="DA17" s="663"/>
      <c r="DB17" s="663"/>
      <c r="DC17" s="663"/>
      <c r="DD17" s="633" t="s">
        <v>122</v>
      </c>
      <c r="DE17" s="628"/>
      <c r="DF17" s="628"/>
      <c r="DG17" s="628"/>
      <c r="DH17" s="628"/>
      <c r="DI17" s="628"/>
      <c r="DJ17" s="628"/>
      <c r="DK17" s="628"/>
      <c r="DL17" s="628"/>
      <c r="DM17" s="628"/>
      <c r="DN17" s="628"/>
      <c r="DO17" s="628"/>
      <c r="DP17" s="629"/>
      <c r="DQ17" s="633">
        <v>1610963</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12237</v>
      </c>
      <c r="S18" s="628"/>
      <c r="T18" s="628"/>
      <c r="U18" s="628"/>
      <c r="V18" s="628"/>
      <c r="W18" s="628"/>
      <c r="X18" s="628"/>
      <c r="Y18" s="629"/>
      <c r="Z18" s="663">
        <v>0</v>
      </c>
      <c r="AA18" s="663"/>
      <c r="AB18" s="663"/>
      <c r="AC18" s="663"/>
      <c r="AD18" s="664">
        <v>12237</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94770</v>
      </c>
      <c r="S19" s="628"/>
      <c r="T19" s="628"/>
      <c r="U19" s="628"/>
      <c r="V19" s="628"/>
      <c r="W19" s="628"/>
      <c r="X19" s="628"/>
      <c r="Y19" s="629"/>
      <c r="Z19" s="663">
        <v>0.2</v>
      </c>
      <c r="AA19" s="663"/>
      <c r="AB19" s="663"/>
      <c r="AC19" s="663"/>
      <c r="AD19" s="664">
        <v>94770</v>
      </c>
      <c r="AE19" s="664"/>
      <c r="AF19" s="664"/>
      <c r="AG19" s="664"/>
      <c r="AH19" s="664"/>
      <c r="AI19" s="664"/>
      <c r="AJ19" s="664"/>
      <c r="AK19" s="664"/>
      <c r="AL19" s="630">
        <v>1</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128702</v>
      </c>
      <c r="BH19" s="628"/>
      <c r="BI19" s="628"/>
      <c r="BJ19" s="628"/>
      <c r="BK19" s="628"/>
      <c r="BL19" s="628"/>
      <c r="BM19" s="628"/>
      <c r="BN19" s="629"/>
      <c r="BO19" s="663">
        <v>4.5</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128702</v>
      </c>
      <c r="BH20" s="628"/>
      <c r="BI20" s="628"/>
      <c r="BJ20" s="628"/>
      <c r="BK20" s="628"/>
      <c r="BL20" s="628"/>
      <c r="BM20" s="628"/>
      <c r="BN20" s="629"/>
      <c r="BO20" s="663">
        <v>4.5</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46205035</v>
      </c>
      <c r="CS20" s="628"/>
      <c r="CT20" s="628"/>
      <c r="CU20" s="628"/>
      <c r="CV20" s="628"/>
      <c r="CW20" s="628"/>
      <c r="CX20" s="628"/>
      <c r="CY20" s="629"/>
      <c r="CZ20" s="663">
        <v>100</v>
      </c>
      <c r="DA20" s="663"/>
      <c r="DB20" s="663"/>
      <c r="DC20" s="663"/>
      <c r="DD20" s="633">
        <v>3849871</v>
      </c>
      <c r="DE20" s="628"/>
      <c r="DF20" s="628"/>
      <c r="DG20" s="628"/>
      <c r="DH20" s="628"/>
      <c r="DI20" s="628"/>
      <c r="DJ20" s="628"/>
      <c r="DK20" s="628"/>
      <c r="DL20" s="628"/>
      <c r="DM20" s="628"/>
      <c r="DN20" s="628"/>
      <c r="DO20" s="628"/>
      <c r="DP20" s="629"/>
      <c r="DQ20" s="633">
        <v>13700789</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6708029</v>
      </c>
      <c r="S21" s="628"/>
      <c r="T21" s="628"/>
      <c r="U21" s="628"/>
      <c r="V21" s="628"/>
      <c r="W21" s="628"/>
      <c r="X21" s="628"/>
      <c r="Y21" s="629"/>
      <c r="Z21" s="663">
        <v>14.5</v>
      </c>
      <c r="AA21" s="663"/>
      <c r="AB21" s="663"/>
      <c r="AC21" s="663"/>
      <c r="AD21" s="664">
        <v>5694239</v>
      </c>
      <c r="AE21" s="664"/>
      <c r="AF21" s="664"/>
      <c r="AG21" s="664"/>
      <c r="AH21" s="664"/>
      <c r="AI21" s="664"/>
      <c r="AJ21" s="664"/>
      <c r="AK21" s="664"/>
      <c r="AL21" s="630">
        <v>60</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5694239</v>
      </c>
      <c r="S22" s="628"/>
      <c r="T22" s="628"/>
      <c r="U22" s="628"/>
      <c r="V22" s="628"/>
      <c r="W22" s="628"/>
      <c r="X22" s="628"/>
      <c r="Y22" s="629"/>
      <c r="Z22" s="663">
        <v>12.3</v>
      </c>
      <c r="AA22" s="663"/>
      <c r="AB22" s="663"/>
      <c r="AC22" s="663"/>
      <c r="AD22" s="664">
        <v>5694239</v>
      </c>
      <c r="AE22" s="664"/>
      <c r="AF22" s="664"/>
      <c r="AG22" s="664"/>
      <c r="AH22" s="664"/>
      <c r="AI22" s="664"/>
      <c r="AJ22" s="664"/>
      <c r="AK22" s="664"/>
      <c r="AL22" s="630">
        <v>60</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1013790</v>
      </c>
      <c r="S23" s="628"/>
      <c r="T23" s="628"/>
      <c r="U23" s="628"/>
      <c r="V23" s="628"/>
      <c r="W23" s="628"/>
      <c r="X23" s="628"/>
      <c r="Y23" s="629"/>
      <c r="Z23" s="663">
        <v>2.2000000000000002</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128702</v>
      </c>
      <c r="BH23" s="628"/>
      <c r="BI23" s="628"/>
      <c r="BJ23" s="628"/>
      <c r="BK23" s="628"/>
      <c r="BL23" s="628"/>
      <c r="BM23" s="628"/>
      <c r="BN23" s="629"/>
      <c r="BO23" s="663">
        <v>4.5</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8323509</v>
      </c>
      <c r="CS24" s="674"/>
      <c r="CT24" s="674"/>
      <c r="CU24" s="674"/>
      <c r="CV24" s="674"/>
      <c r="CW24" s="674"/>
      <c r="CX24" s="674"/>
      <c r="CY24" s="702"/>
      <c r="CZ24" s="703">
        <v>18</v>
      </c>
      <c r="DA24" s="686"/>
      <c r="DB24" s="686"/>
      <c r="DC24" s="705"/>
      <c r="DD24" s="701">
        <v>6061988</v>
      </c>
      <c r="DE24" s="674"/>
      <c r="DF24" s="674"/>
      <c r="DG24" s="674"/>
      <c r="DH24" s="674"/>
      <c r="DI24" s="674"/>
      <c r="DJ24" s="674"/>
      <c r="DK24" s="702"/>
      <c r="DL24" s="701">
        <v>5627494</v>
      </c>
      <c r="DM24" s="674"/>
      <c r="DN24" s="674"/>
      <c r="DO24" s="674"/>
      <c r="DP24" s="674"/>
      <c r="DQ24" s="674"/>
      <c r="DR24" s="674"/>
      <c r="DS24" s="674"/>
      <c r="DT24" s="674"/>
      <c r="DU24" s="674"/>
      <c r="DV24" s="702"/>
      <c r="DW24" s="703">
        <v>59.3</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10594570</v>
      </c>
      <c r="S25" s="628"/>
      <c r="T25" s="628"/>
      <c r="U25" s="628"/>
      <c r="V25" s="628"/>
      <c r="W25" s="628"/>
      <c r="X25" s="628"/>
      <c r="Y25" s="629"/>
      <c r="Z25" s="663">
        <v>22.9</v>
      </c>
      <c r="AA25" s="663"/>
      <c r="AB25" s="663"/>
      <c r="AC25" s="663"/>
      <c r="AD25" s="664">
        <v>9452078</v>
      </c>
      <c r="AE25" s="664"/>
      <c r="AF25" s="664"/>
      <c r="AG25" s="664"/>
      <c r="AH25" s="664"/>
      <c r="AI25" s="664"/>
      <c r="AJ25" s="664"/>
      <c r="AK25" s="664"/>
      <c r="AL25" s="630">
        <v>99.6</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3690765</v>
      </c>
      <c r="CS25" s="636"/>
      <c r="CT25" s="636"/>
      <c r="CU25" s="636"/>
      <c r="CV25" s="636"/>
      <c r="CW25" s="636"/>
      <c r="CX25" s="636"/>
      <c r="CY25" s="637"/>
      <c r="CZ25" s="630">
        <v>8</v>
      </c>
      <c r="DA25" s="638"/>
      <c r="DB25" s="638"/>
      <c r="DC25" s="639"/>
      <c r="DD25" s="633">
        <v>3361246</v>
      </c>
      <c r="DE25" s="636"/>
      <c r="DF25" s="636"/>
      <c r="DG25" s="636"/>
      <c r="DH25" s="636"/>
      <c r="DI25" s="636"/>
      <c r="DJ25" s="636"/>
      <c r="DK25" s="637"/>
      <c r="DL25" s="633">
        <v>3287236</v>
      </c>
      <c r="DM25" s="636"/>
      <c r="DN25" s="636"/>
      <c r="DO25" s="636"/>
      <c r="DP25" s="636"/>
      <c r="DQ25" s="636"/>
      <c r="DR25" s="636"/>
      <c r="DS25" s="636"/>
      <c r="DT25" s="636"/>
      <c r="DU25" s="636"/>
      <c r="DV25" s="637"/>
      <c r="DW25" s="630">
        <v>34.700000000000003</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1431</v>
      </c>
      <c r="S26" s="628"/>
      <c r="T26" s="628"/>
      <c r="U26" s="628"/>
      <c r="V26" s="628"/>
      <c r="W26" s="628"/>
      <c r="X26" s="628"/>
      <c r="Y26" s="629"/>
      <c r="Z26" s="663">
        <v>0</v>
      </c>
      <c r="AA26" s="663"/>
      <c r="AB26" s="663"/>
      <c r="AC26" s="663"/>
      <c r="AD26" s="664">
        <v>1431</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2583051</v>
      </c>
      <c r="CS26" s="628"/>
      <c r="CT26" s="628"/>
      <c r="CU26" s="628"/>
      <c r="CV26" s="628"/>
      <c r="CW26" s="628"/>
      <c r="CX26" s="628"/>
      <c r="CY26" s="629"/>
      <c r="CZ26" s="630">
        <v>5.6</v>
      </c>
      <c r="DA26" s="638"/>
      <c r="DB26" s="638"/>
      <c r="DC26" s="639"/>
      <c r="DD26" s="633">
        <v>2320952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159904</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2855798</v>
      </c>
      <c r="BH27" s="628"/>
      <c r="BI27" s="628"/>
      <c r="BJ27" s="628"/>
      <c r="BK27" s="628"/>
      <c r="BL27" s="628"/>
      <c r="BM27" s="628"/>
      <c r="BN27" s="629"/>
      <c r="BO27" s="663">
        <v>100</v>
      </c>
      <c r="BP27" s="663"/>
      <c r="BQ27" s="663"/>
      <c r="BR27" s="663"/>
      <c r="BS27" s="664">
        <v>48978</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2821861</v>
      </c>
      <c r="CS27" s="636"/>
      <c r="CT27" s="636"/>
      <c r="CU27" s="636"/>
      <c r="CV27" s="636"/>
      <c r="CW27" s="636"/>
      <c r="CX27" s="636"/>
      <c r="CY27" s="637"/>
      <c r="CZ27" s="630">
        <v>6.1</v>
      </c>
      <c r="DA27" s="638"/>
      <c r="DB27" s="638"/>
      <c r="DC27" s="639"/>
      <c r="DD27" s="633">
        <v>1090124</v>
      </c>
      <c r="DE27" s="636"/>
      <c r="DF27" s="636"/>
      <c r="DG27" s="636"/>
      <c r="DH27" s="636"/>
      <c r="DI27" s="636"/>
      <c r="DJ27" s="636"/>
      <c r="DK27" s="637"/>
      <c r="DL27" s="633">
        <v>729640</v>
      </c>
      <c r="DM27" s="636"/>
      <c r="DN27" s="636"/>
      <c r="DO27" s="636"/>
      <c r="DP27" s="636"/>
      <c r="DQ27" s="636"/>
      <c r="DR27" s="636"/>
      <c r="DS27" s="636"/>
      <c r="DT27" s="636"/>
      <c r="DU27" s="636"/>
      <c r="DV27" s="637"/>
      <c r="DW27" s="630">
        <v>7.7</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284070</v>
      </c>
      <c r="S28" s="628"/>
      <c r="T28" s="628"/>
      <c r="U28" s="628"/>
      <c r="V28" s="628"/>
      <c r="W28" s="628"/>
      <c r="X28" s="628"/>
      <c r="Y28" s="629"/>
      <c r="Z28" s="663">
        <v>0.6</v>
      </c>
      <c r="AA28" s="663"/>
      <c r="AB28" s="663"/>
      <c r="AC28" s="663"/>
      <c r="AD28" s="664">
        <v>7586</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1810883</v>
      </c>
      <c r="CS28" s="628"/>
      <c r="CT28" s="628"/>
      <c r="CU28" s="628"/>
      <c r="CV28" s="628"/>
      <c r="CW28" s="628"/>
      <c r="CX28" s="628"/>
      <c r="CY28" s="629"/>
      <c r="CZ28" s="630">
        <v>3.9</v>
      </c>
      <c r="DA28" s="638"/>
      <c r="DB28" s="638"/>
      <c r="DC28" s="639"/>
      <c r="DD28" s="633">
        <v>1610618</v>
      </c>
      <c r="DE28" s="628"/>
      <c r="DF28" s="628"/>
      <c r="DG28" s="628"/>
      <c r="DH28" s="628"/>
      <c r="DI28" s="628"/>
      <c r="DJ28" s="628"/>
      <c r="DK28" s="629"/>
      <c r="DL28" s="633">
        <v>1610618</v>
      </c>
      <c r="DM28" s="628"/>
      <c r="DN28" s="628"/>
      <c r="DO28" s="628"/>
      <c r="DP28" s="628"/>
      <c r="DQ28" s="628"/>
      <c r="DR28" s="628"/>
      <c r="DS28" s="628"/>
      <c r="DT28" s="628"/>
      <c r="DU28" s="628"/>
      <c r="DV28" s="629"/>
      <c r="DW28" s="630">
        <v>17</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145389</v>
      </c>
      <c r="S29" s="628"/>
      <c r="T29" s="628"/>
      <c r="U29" s="628"/>
      <c r="V29" s="628"/>
      <c r="W29" s="628"/>
      <c r="X29" s="628"/>
      <c r="Y29" s="629"/>
      <c r="Z29" s="663">
        <v>0.3</v>
      </c>
      <c r="AA29" s="663"/>
      <c r="AB29" s="663"/>
      <c r="AC29" s="663"/>
      <c r="AD29" s="664">
        <v>152</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1810452</v>
      </c>
      <c r="CS29" s="636"/>
      <c r="CT29" s="636"/>
      <c r="CU29" s="636"/>
      <c r="CV29" s="636"/>
      <c r="CW29" s="636"/>
      <c r="CX29" s="636"/>
      <c r="CY29" s="637"/>
      <c r="CZ29" s="630">
        <v>3.9</v>
      </c>
      <c r="DA29" s="638"/>
      <c r="DB29" s="638"/>
      <c r="DC29" s="639"/>
      <c r="DD29" s="633">
        <v>1610187</v>
      </c>
      <c r="DE29" s="636"/>
      <c r="DF29" s="636"/>
      <c r="DG29" s="636"/>
      <c r="DH29" s="636"/>
      <c r="DI29" s="636"/>
      <c r="DJ29" s="636"/>
      <c r="DK29" s="637"/>
      <c r="DL29" s="633">
        <v>1610187</v>
      </c>
      <c r="DM29" s="636"/>
      <c r="DN29" s="636"/>
      <c r="DO29" s="636"/>
      <c r="DP29" s="636"/>
      <c r="DQ29" s="636"/>
      <c r="DR29" s="636"/>
      <c r="DS29" s="636"/>
      <c r="DT29" s="636"/>
      <c r="DU29" s="636"/>
      <c r="DV29" s="637"/>
      <c r="DW29" s="630">
        <v>17</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2339769</v>
      </c>
      <c r="S30" s="628"/>
      <c r="T30" s="628"/>
      <c r="U30" s="628"/>
      <c r="V30" s="628"/>
      <c r="W30" s="628"/>
      <c r="X30" s="628"/>
      <c r="Y30" s="629"/>
      <c r="Z30" s="663">
        <v>5.0999999999999996</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1743560</v>
      </c>
      <c r="CS30" s="628"/>
      <c r="CT30" s="628"/>
      <c r="CU30" s="628"/>
      <c r="CV30" s="628"/>
      <c r="CW30" s="628"/>
      <c r="CX30" s="628"/>
      <c r="CY30" s="629"/>
      <c r="CZ30" s="630">
        <v>3.8</v>
      </c>
      <c r="DA30" s="638"/>
      <c r="DB30" s="638"/>
      <c r="DC30" s="639"/>
      <c r="DD30" s="633">
        <v>1544240</v>
      </c>
      <c r="DE30" s="628"/>
      <c r="DF30" s="628"/>
      <c r="DG30" s="628"/>
      <c r="DH30" s="628"/>
      <c r="DI30" s="628"/>
      <c r="DJ30" s="628"/>
      <c r="DK30" s="629"/>
      <c r="DL30" s="633">
        <v>1544240</v>
      </c>
      <c r="DM30" s="628"/>
      <c r="DN30" s="628"/>
      <c r="DO30" s="628"/>
      <c r="DP30" s="628"/>
      <c r="DQ30" s="628"/>
      <c r="DR30" s="628"/>
      <c r="DS30" s="628"/>
      <c r="DT30" s="628"/>
      <c r="DU30" s="628"/>
      <c r="DV30" s="629"/>
      <c r="DW30" s="630">
        <v>16.3</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v>21192</v>
      </c>
      <c r="S31" s="628"/>
      <c r="T31" s="628"/>
      <c r="U31" s="628"/>
      <c r="V31" s="628"/>
      <c r="W31" s="628"/>
      <c r="X31" s="628"/>
      <c r="Y31" s="629"/>
      <c r="Z31" s="663">
        <v>0</v>
      </c>
      <c r="AA31" s="663"/>
      <c r="AB31" s="663"/>
      <c r="AC31" s="663"/>
      <c r="AD31" s="664">
        <v>21192</v>
      </c>
      <c r="AE31" s="664"/>
      <c r="AF31" s="664"/>
      <c r="AG31" s="664"/>
      <c r="AH31" s="664"/>
      <c r="AI31" s="664"/>
      <c r="AJ31" s="664"/>
      <c r="AK31" s="664"/>
      <c r="AL31" s="630">
        <v>0.2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v>
      </c>
      <c r="BH31" s="685"/>
      <c r="BI31" s="685"/>
      <c r="BJ31" s="685"/>
      <c r="BK31" s="685"/>
      <c r="BL31" s="685"/>
      <c r="BM31" s="686">
        <v>95.5</v>
      </c>
      <c r="BN31" s="685"/>
      <c r="BO31" s="685"/>
      <c r="BP31" s="685"/>
      <c r="BQ31" s="687"/>
      <c r="BR31" s="684">
        <v>99.1</v>
      </c>
      <c r="BS31" s="685"/>
      <c r="BT31" s="685"/>
      <c r="BU31" s="685"/>
      <c r="BV31" s="685"/>
      <c r="BW31" s="685"/>
      <c r="BX31" s="686">
        <v>96</v>
      </c>
      <c r="BY31" s="685"/>
      <c r="BZ31" s="685"/>
      <c r="CA31" s="685"/>
      <c r="CB31" s="687"/>
      <c r="CD31" s="642"/>
      <c r="CE31" s="643"/>
      <c r="CF31" s="624" t="s">
        <v>300</v>
      </c>
      <c r="CG31" s="625"/>
      <c r="CH31" s="625"/>
      <c r="CI31" s="625"/>
      <c r="CJ31" s="625"/>
      <c r="CK31" s="625"/>
      <c r="CL31" s="625"/>
      <c r="CM31" s="625"/>
      <c r="CN31" s="625"/>
      <c r="CO31" s="625"/>
      <c r="CP31" s="625"/>
      <c r="CQ31" s="626"/>
      <c r="CR31" s="627">
        <v>66892</v>
      </c>
      <c r="CS31" s="636"/>
      <c r="CT31" s="636"/>
      <c r="CU31" s="636"/>
      <c r="CV31" s="636"/>
      <c r="CW31" s="636"/>
      <c r="CX31" s="636"/>
      <c r="CY31" s="637"/>
      <c r="CZ31" s="630">
        <v>0.1</v>
      </c>
      <c r="DA31" s="638"/>
      <c r="DB31" s="638"/>
      <c r="DC31" s="639"/>
      <c r="DD31" s="633">
        <v>65947</v>
      </c>
      <c r="DE31" s="636"/>
      <c r="DF31" s="636"/>
      <c r="DG31" s="636"/>
      <c r="DH31" s="636"/>
      <c r="DI31" s="636"/>
      <c r="DJ31" s="636"/>
      <c r="DK31" s="637"/>
      <c r="DL31" s="633">
        <v>65947</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1154162</v>
      </c>
      <c r="S32" s="628"/>
      <c r="T32" s="628"/>
      <c r="U32" s="628"/>
      <c r="V32" s="628"/>
      <c r="W32" s="628"/>
      <c r="X32" s="628"/>
      <c r="Y32" s="629"/>
      <c r="Z32" s="663">
        <v>2.5</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98.9</v>
      </c>
      <c r="BH32" s="636"/>
      <c r="BI32" s="636"/>
      <c r="BJ32" s="636"/>
      <c r="BK32" s="636"/>
      <c r="BL32" s="636"/>
      <c r="BM32" s="631">
        <v>93.1</v>
      </c>
      <c r="BN32" s="636"/>
      <c r="BO32" s="636"/>
      <c r="BP32" s="636"/>
      <c r="BQ32" s="661"/>
      <c r="BR32" s="683">
        <v>98.9</v>
      </c>
      <c r="BS32" s="636"/>
      <c r="BT32" s="636"/>
      <c r="BU32" s="636"/>
      <c r="BV32" s="636"/>
      <c r="BW32" s="636"/>
      <c r="BX32" s="631">
        <v>93.6</v>
      </c>
      <c r="BY32" s="636"/>
      <c r="BZ32" s="636"/>
      <c r="CA32" s="636"/>
      <c r="CB32" s="661"/>
      <c r="CD32" s="644"/>
      <c r="CE32" s="645"/>
      <c r="CF32" s="624" t="s">
        <v>304</v>
      </c>
      <c r="CG32" s="625"/>
      <c r="CH32" s="625"/>
      <c r="CI32" s="625"/>
      <c r="CJ32" s="625"/>
      <c r="CK32" s="625"/>
      <c r="CL32" s="625"/>
      <c r="CM32" s="625"/>
      <c r="CN32" s="625"/>
      <c r="CO32" s="625"/>
      <c r="CP32" s="625"/>
      <c r="CQ32" s="626"/>
      <c r="CR32" s="627">
        <v>431</v>
      </c>
      <c r="CS32" s="628"/>
      <c r="CT32" s="628"/>
      <c r="CU32" s="628"/>
      <c r="CV32" s="628"/>
      <c r="CW32" s="628"/>
      <c r="CX32" s="628"/>
      <c r="CY32" s="629"/>
      <c r="CZ32" s="630">
        <v>0</v>
      </c>
      <c r="DA32" s="638"/>
      <c r="DB32" s="638"/>
      <c r="DC32" s="639"/>
      <c r="DD32" s="633">
        <v>431</v>
      </c>
      <c r="DE32" s="628"/>
      <c r="DF32" s="628"/>
      <c r="DG32" s="628"/>
      <c r="DH32" s="628"/>
      <c r="DI32" s="628"/>
      <c r="DJ32" s="628"/>
      <c r="DK32" s="629"/>
      <c r="DL32" s="633">
        <v>431</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72613</v>
      </c>
      <c r="S33" s="628"/>
      <c r="T33" s="628"/>
      <c r="U33" s="628"/>
      <c r="V33" s="628"/>
      <c r="W33" s="628"/>
      <c r="X33" s="628"/>
      <c r="Y33" s="629"/>
      <c r="Z33" s="663">
        <v>0.2</v>
      </c>
      <c r="AA33" s="663"/>
      <c r="AB33" s="663"/>
      <c r="AC33" s="663"/>
      <c r="AD33" s="664">
        <v>1511</v>
      </c>
      <c r="AE33" s="664"/>
      <c r="AF33" s="664"/>
      <c r="AG33" s="664"/>
      <c r="AH33" s="664"/>
      <c r="AI33" s="664"/>
      <c r="AJ33" s="664"/>
      <c r="AK33" s="664"/>
      <c r="AL33" s="630">
        <v>0</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98.7</v>
      </c>
      <c r="BH33" s="612"/>
      <c r="BI33" s="612"/>
      <c r="BJ33" s="612"/>
      <c r="BK33" s="612"/>
      <c r="BL33" s="612"/>
      <c r="BM33" s="656">
        <v>97.1</v>
      </c>
      <c r="BN33" s="612"/>
      <c r="BO33" s="612"/>
      <c r="BP33" s="612"/>
      <c r="BQ33" s="650"/>
      <c r="BR33" s="682">
        <v>99.1</v>
      </c>
      <c r="BS33" s="612"/>
      <c r="BT33" s="612"/>
      <c r="BU33" s="612"/>
      <c r="BV33" s="612"/>
      <c r="BW33" s="612"/>
      <c r="BX33" s="656">
        <v>97.9</v>
      </c>
      <c r="BY33" s="612"/>
      <c r="BZ33" s="612"/>
      <c r="CA33" s="612"/>
      <c r="CB33" s="650"/>
      <c r="CD33" s="624" t="s">
        <v>307</v>
      </c>
      <c r="CE33" s="625"/>
      <c r="CF33" s="625"/>
      <c r="CG33" s="625"/>
      <c r="CH33" s="625"/>
      <c r="CI33" s="625"/>
      <c r="CJ33" s="625"/>
      <c r="CK33" s="625"/>
      <c r="CL33" s="625"/>
      <c r="CM33" s="625"/>
      <c r="CN33" s="625"/>
      <c r="CO33" s="625"/>
      <c r="CP33" s="625"/>
      <c r="CQ33" s="626"/>
      <c r="CR33" s="627">
        <v>34029820</v>
      </c>
      <c r="CS33" s="636"/>
      <c r="CT33" s="636"/>
      <c r="CU33" s="636"/>
      <c r="CV33" s="636"/>
      <c r="CW33" s="636"/>
      <c r="CX33" s="636"/>
      <c r="CY33" s="637"/>
      <c r="CZ33" s="630">
        <v>73.599999999999994</v>
      </c>
      <c r="DA33" s="638"/>
      <c r="DB33" s="638"/>
      <c r="DC33" s="639"/>
      <c r="DD33" s="633">
        <v>7201235</v>
      </c>
      <c r="DE33" s="636"/>
      <c r="DF33" s="636"/>
      <c r="DG33" s="636"/>
      <c r="DH33" s="636"/>
      <c r="DI33" s="636"/>
      <c r="DJ33" s="636"/>
      <c r="DK33" s="637"/>
      <c r="DL33" s="633">
        <v>2847634</v>
      </c>
      <c r="DM33" s="636"/>
      <c r="DN33" s="636"/>
      <c r="DO33" s="636"/>
      <c r="DP33" s="636"/>
      <c r="DQ33" s="636"/>
      <c r="DR33" s="636"/>
      <c r="DS33" s="636"/>
      <c r="DT33" s="636"/>
      <c r="DU33" s="636"/>
      <c r="DV33" s="637"/>
      <c r="DW33" s="630">
        <v>30</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14703053</v>
      </c>
      <c r="S34" s="628"/>
      <c r="T34" s="628"/>
      <c r="U34" s="628"/>
      <c r="V34" s="628"/>
      <c r="W34" s="628"/>
      <c r="X34" s="628"/>
      <c r="Y34" s="629"/>
      <c r="Z34" s="663">
        <v>31.8</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5821194</v>
      </c>
      <c r="CS34" s="628"/>
      <c r="CT34" s="628"/>
      <c r="CU34" s="628"/>
      <c r="CV34" s="628"/>
      <c r="CW34" s="628"/>
      <c r="CX34" s="628"/>
      <c r="CY34" s="629"/>
      <c r="CZ34" s="630">
        <v>12.6</v>
      </c>
      <c r="DA34" s="638"/>
      <c r="DB34" s="638"/>
      <c r="DC34" s="639"/>
      <c r="DD34" s="633">
        <v>2209609</v>
      </c>
      <c r="DE34" s="628"/>
      <c r="DF34" s="628"/>
      <c r="DG34" s="628"/>
      <c r="DH34" s="628"/>
      <c r="DI34" s="628"/>
      <c r="DJ34" s="628"/>
      <c r="DK34" s="629"/>
      <c r="DL34" s="633">
        <v>1507359</v>
      </c>
      <c r="DM34" s="628"/>
      <c r="DN34" s="628"/>
      <c r="DO34" s="628"/>
      <c r="DP34" s="628"/>
      <c r="DQ34" s="628"/>
      <c r="DR34" s="628"/>
      <c r="DS34" s="628"/>
      <c r="DT34" s="628"/>
      <c r="DU34" s="628"/>
      <c r="DV34" s="629"/>
      <c r="DW34" s="630">
        <v>15.9</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13758559</v>
      </c>
      <c r="S35" s="628"/>
      <c r="T35" s="628"/>
      <c r="U35" s="628"/>
      <c r="V35" s="628"/>
      <c r="W35" s="628"/>
      <c r="X35" s="628"/>
      <c r="Y35" s="629"/>
      <c r="Z35" s="663">
        <v>29.7</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214797</v>
      </c>
      <c r="CS35" s="636"/>
      <c r="CT35" s="636"/>
      <c r="CU35" s="636"/>
      <c r="CV35" s="636"/>
      <c r="CW35" s="636"/>
      <c r="CX35" s="636"/>
      <c r="CY35" s="637"/>
      <c r="CZ35" s="630">
        <v>0.5</v>
      </c>
      <c r="DA35" s="638"/>
      <c r="DB35" s="638"/>
      <c r="DC35" s="639"/>
      <c r="DD35" s="633">
        <v>180636</v>
      </c>
      <c r="DE35" s="636"/>
      <c r="DF35" s="636"/>
      <c r="DG35" s="636"/>
      <c r="DH35" s="636"/>
      <c r="DI35" s="636"/>
      <c r="DJ35" s="636"/>
      <c r="DK35" s="637"/>
      <c r="DL35" s="633">
        <v>180636</v>
      </c>
      <c r="DM35" s="636"/>
      <c r="DN35" s="636"/>
      <c r="DO35" s="636"/>
      <c r="DP35" s="636"/>
      <c r="DQ35" s="636"/>
      <c r="DR35" s="636"/>
      <c r="DS35" s="636"/>
      <c r="DT35" s="636"/>
      <c r="DU35" s="636"/>
      <c r="DV35" s="637"/>
      <c r="DW35" s="630">
        <v>1.9</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350862</v>
      </c>
      <c r="S36" s="628"/>
      <c r="T36" s="628"/>
      <c r="U36" s="628"/>
      <c r="V36" s="628"/>
      <c r="W36" s="628"/>
      <c r="X36" s="628"/>
      <c r="Y36" s="629"/>
      <c r="Z36" s="663">
        <v>0.8</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3531616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15405</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11562436</v>
      </c>
      <c r="CS36" s="628"/>
      <c r="CT36" s="628"/>
      <c r="CU36" s="628"/>
      <c r="CV36" s="628"/>
      <c r="CW36" s="628"/>
      <c r="CX36" s="628"/>
      <c r="CY36" s="629"/>
      <c r="CZ36" s="630">
        <v>25</v>
      </c>
      <c r="DA36" s="638"/>
      <c r="DB36" s="638"/>
      <c r="DC36" s="639"/>
      <c r="DD36" s="633">
        <v>3486091</v>
      </c>
      <c r="DE36" s="628"/>
      <c r="DF36" s="628"/>
      <c r="DG36" s="628"/>
      <c r="DH36" s="628"/>
      <c r="DI36" s="628"/>
      <c r="DJ36" s="628"/>
      <c r="DK36" s="629"/>
      <c r="DL36" s="633">
        <v>392831</v>
      </c>
      <c r="DM36" s="628"/>
      <c r="DN36" s="628"/>
      <c r="DO36" s="628"/>
      <c r="DP36" s="628"/>
      <c r="DQ36" s="628"/>
      <c r="DR36" s="628"/>
      <c r="DS36" s="628"/>
      <c r="DT36" s="628"/>
      <c r="DU36" s="628"/>
      <c r="DV36" s="629"/>
      <c r="DW36" s="630">
        <v>4.0999999999999996</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509011</v>
      </c>
      <c r="S37" s="628"/>
      <c r="T37" s="628"/>
      <c r="U37" s="628"/>
      <c r="V37" s="628"/>
      <c r="W37" s="628"/>
      <c r="X37" s="628"/>
      <c r="Y37" s="629"/>
      <c r="Z37" s="663">
        <v>1.1000000000000001</v>
      </c>
      <c r="AA37" s="663"/>
      <c r="AB37" s="663"/>
      <c r="AC37" s="663"/>
      <c r="AD37" s="664">
        <v>2547</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2154218</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15405</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1578482</v>
      </c>
      <c r="CS37" s="636"/>
      <c r="CT37" s="636"/>
      <c r="CU37" s="636"/>
      <c r="CV37" s="636"/>
      <c r="CW37" s="636"/>
      <c r="CX37" s="636"/>
      <c r="CY37" s="637"/>
      <c r="CZ37" s="630">
        <v>3.4</v>
      </c>
      <c r="DA37" s="638"/>
      <c r="DB37" s="638"/>
      <c r="DC37" s="639"/>
      <c r="DD37" s="633">
        <v>1575538</v>
      </c>
      <c r="DE37" s="636"/>
      <c r="DF37" s="636"/>
      <c r="DG37" s="636"/>
      <c r="DH37" s="636"/>
      <c r="DI37" s="636"/>
      <c r="DJ37" s="636"/>
      <c r="DK37" s="637"/>
      <c r="DL37" s="633">
        <v>9538</v>
      </c>
      <c r="DM37" s="636"/>
      <c r="DN37" s="636"/>
      <c r="DO37" s="636"/>
      <c r="DP37" s="636"/>
      <c r="DQ37" s="636"/>
      <c r="DR37" s="636"/>
      <c r="DS37" s="636"/>
      <c r="DT37" s="636"/>
      <c r="DU37" s="636"/>
      <c r="DV37" s="637"/>
      <c r="DW37" s="630">
        <v>0.1</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2183200</v>
      </c>
      <c r="S38" s="628"/>
      <c r="T38" s="628"/>
      <c r="U38" s="628"/>
      <c r="V38" s="628"/>
      <c r="W38" s="628"/>
      <c r="X38" s="628"/>
      <c r="Y38" s="629"/>
      <c r="Z38" s="663">
        <v>4.7</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178631</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3195</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1032619</v>
      </c>
      <c r="CS38" s="628"/>
      <c r="CT38" s="628"/>
      <c r="CU38" s="628"/>
      <c r="CV38" s="628"/>
      <c r="CW38" s="628"/>
      <c r="CX38" s="628"/>
      <c r="CY38" s="629"/>
      <c r="CZ38" s="630">
        <v>2.2000000000000002</v>
      </c>
      <c r="DA38" s="638"/>
      <c r="DB38" s="638"/>
      <c r="DC38" s="639"/>
      <c r="DD38" s="633">
        <v>805411</v>
      </c>
      <c r="DE38" s="628"/>
      <c r="DF38" s="628"/>
      <c r="DG38" s="628"/>
      <c r="DH38" s="628"/>
      <c r="DI38" s="628"/>
      <c r="DJ38" s="628"/>
      <c r="DK38" s="629"/>
      <c r="DL38" s="633">
        <v>766808</v>
      </c>
      <c r="DM38" s="628"/>
      <c r="DN38" s="628"/>
      <c r="DO38" s="628"/>
      <c r="DP38" s="628"/>
      <c r="DQ38" s="628"/>
      <c r="DR38" s="628"/>
      <c r="DS38" s="628"/>
      <c r="DT38" s="628"/>
      <c r="DU38" s="628"/>
      <c r="DV38" s="629"/>
      <c r="DW38" s="630">
        <v>8.1</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166148</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5334</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15097875</v>
      </c>
      <c r="CS39" s="636"/>
      <c r="CT39" s="636"/>
      <c r="CU39" s="636"/>
      <c r="CV39" s="636"/>
      <c r="CW39" s="636"/>
      <c r="CX39" s="636"/>
      <c r="CY39" s="637"/>
      <c r="CZ39" s="630">
        <v>32.700000000000003</v>
      </c>
      <c r="DA39" s="638"/>
      <c r="DB39" s="638"/>
      <c r="DC39" s="639"/>
      <c r="DD39" s="633">
        <v>405443</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t="s">
        <v>122</v>
      </c>
      <c r="S40" s="628"/>
      <c r="T40" s="628"/>
      <c r="U40" s="628"/>
      <c r="V40" s="628"/>
      <c r="W40" s="628"/>
      <c r="X40" s="628"/>
      <c r="Y40" s="629"/>
      <c r="Z40" s="663" t="s">
        <v>122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136</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300899</v>
      </c>
      <c r="CS40" s="628"/>
      <c r="CT40" s="628"/>
      <c r="CU40" s="628"/>
      <c r="CV40" s="628"/>
      <c r="CW40" s="628"/>
      <c r="CX40" s="628"/>
      <c r="CY40" s="629"/>
      <c r="CZ40" s="630">
        <v>0.7</v>
      </c>
      <c r="DA40" s="638"/>
      <c r="DB40" s="638"/>
      <c r="DC40" s="639"/>
      <c r="DD40" s="633">
        <v>114045</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46277785</v>
      </c>
      <c r="S41" s="649"/>
      <c r="T41" s="649"/>
      <c r="U41" s="649"/>
      <c r="V41" s="649"/>
      <c r="W41" s="649"/>
      <c r="X41" s="649"/>
      <c r="Y41" s="653"/>
      <c r="Z41" s="654">
        <v>100</v>
      </c>
      <c r="AA41" s="654"/>
      <c r="AB41" s="654"/>
      <c r="AC41" s="654"/>
      <c r="AD41" s="655">
        <v>9486497</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237919</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794700</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421</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3851706</v>
      </c>
      <c r="CS42" s="636"/>
      <c r="CT42" s="636"/>
      <c r="CU42" s="636"/>
      <c r="CV42" s="636"/>
      <c r="CW42" s="636"/>
      <c r="CX42" s="636"/>
      <c r="CY42" s="637"/>
      <c r="CZ42" s="630">
        <v>8.3000000000000007</v>
      </c>
      <c r="DA42" s="638"/>
      <c r="DB42" s="638"/>
      <c r="DC42" s="639"/>
      <c r="DD42" s="633">
        <v>437566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127474</v>
      </c>
      <c r="CS43" s="636"/>
      <c r="CT43" s="636"/>
      <c r="CU43" s="636"/>
      <c r="CV43" s="636"/>
      <c r="CW43" s="636"/>
      <c r="CX43" s="636"/>
      <c r="CY43" s="637"/>
      <c r="CZ43" s="630">
        <v>0.3</v>
      </c>
      <c r="DA43" s="638"/>
      <c r="DB43" s="638"/>
      <c r="DC43" s="639"/>
      <c r="DD43" s="633">
        <v>127474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3849871</v>
      </c>
      <c r="CS44" s="628"/>
      <c r="CT44" s="628"/>
      <c r="CU44" s="628"/>
      <c r="CV44" s="628"/>
      <c r="CW44" s="628"/>
      <c r="CX44" s="628"/>
      <c r="CY44" s="629"/>
      <c r="CZ44" s="630">
        <v>8.3000000000000007</v>
      </c>
      <c r="DA44" s="631"/>
      <c r="DB44" s="631"/>
      <c r="DC44" s="632"/>
      <c r="DD44" s="633">
        <v>436649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645033</v>
      </c>
      <c r="CS45" s="636"/>
      <c r="CT45" s="636"/>
      <c r="CU45" s="636"/>
      <c r="CV45" s="636"/>
      <c r="CW45" s="636"/>
      <c r="CX45" s="636"/>
      <c r="CY45" s="637"/>
      <c r="CZ45" s="630">
        <v>1.4</v>
      </c>
      <c r="DA45" s="638"/>
      <c r="DB45" s="638"/>
      <c r="DC45" s="639"/>
      <c r="DD45" s="633">
        <v>2434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2916229</v>
      </c>
      <c r="CS46" s="628"/>
      <c r="CT46" s="628"/>
      <c r="CU46" s="628"/>
      <c r="CV46" s="628"/>
      <c r="CW46" s="628"/>
      <c r="CX46" s="628"/>
      <c r="CY46" s="629"/>
      <c r="CZ46" s="630">
        <v>6.3</v>
      </c>
      <c r="DA46" s="631"/>
      <c r="DB46" s="631"/>
      <c r="DC46" s="632"/>
      <c r="DD46" s="633">
        <v>433896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v>1835</v>
      </c>
      <c r="CS47" s="636"/>
      <c r="CT47" s="636"/>
      <c r="CU47" s="636"/>
      <c r="CV47" s="636"/>
      <c r="CW47" s="636"/>
      <c r="CX47" s="636"/>
      <c r="CY47" s="637"/>
      <c r="CZ47" s="630">
        <v>0</v>
      </c>
      <c r="DA47" s="638"/>
      <c r="DB47" s="638"/>
      <c r="DC47" s="639"/>
      <c r="DD47" s="633">
        <v>917</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46205035</v>
      </c>
      <c r="CS49" s="612"/>
      <c r="CT49" s="612"/>
      <c r="CU49" s="612"/>
      <c r="CV49" s="612"/>
      <c r="CW49" s="612"/>
      <c r="CX49" s="612"/>
      <c r="CY49" s="613"/>
      <c r="CZ49" s="614">
        <v>100</v>
      </c>
      <c r="DA49" s="615"/>
      <c r="DB49" s="615"/>
      <c r="DC49" s="616"/>
      <c r="DD49" s="617">
        <v>13700789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u2vBnfoKfXAlWAGZuaROGK9vyVJmzMrOb/M4DDj6nv6fW927jFYsLf3xEgBa7joT5jF8UyRSgHgTi5oEd04QqQ==" saltValue="NLDJWj/AvIxC2mmXdY/V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90">
        <v>46185</v>
      </c>
      <c r="R7" s="1091"/>
      <c r="S7" s="1091"/>
      <c r="T7" s="1091"/>
      <c r="U7" s="1091"/>
      <c r="V7" s="1091">
        <v>46112</v>
      </c>
      <c r="W7" s="1091"/>
      <c r="X7" s="1091"/>
      <c r="Y7" s="1091"/>
      <c r="Z7" s="1091"/>
      <c r="AA7" s="1091">
        <v>73</v>
      </c>
      <c r="AB7" s="1091"/>
      <c r="AC7" s="1091"/>
      <c r="AD7" s="1091"/>
      <c r="AE7" s="1092"/>
      <c r="AF7" s="1084">
        <v>70</v>
      </c>
      <c r="AG7" s="1085"/>
      <c r="AH7" s="1085"/>
      <c r="AI7" s="1085"/>
      <c r="AJ7" s="1086"/>
      <c r="AK7" s="1093" t="s">
        <v>489</v>
      </c>
      <c r="AL7" s="1094"/>
      <c r="AM7" s="1094"/>
      <c r="AN7" s="1094"/>
      <c r="AO7" s="1094"/>
      <c r="AP7" s="1094">
        <v>18997</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552</v>
      </c>
      <c r="BT7" s="1098"/>
      <c r="BU7" s="1098"/>
      <c r="BV7" s="1098"/>
      <c r="BW7" s="1098"/>
      <c r="BX7" s="1098"/>
      <c r="BY7" s="1098"/>
      <c r="BZ7" s="1098"/>
      <c r="CA7" s="1098"/>
      <c r="CB7" s="1098"/>
      <c r="CC7" s="1098"/>
      <c r="CD7" s="1098"/>
      <c r="CE7" s="1098"/>
      <c r="CF7" s="1098"/>
      <c r="CG7" s="1099"/>
      <c r="CH7" s="1087">
        <v>1</v>
      </c>
      <c r="CI7" s="1088"/>
      <c r="CJ7" s="1088"/>
      <c r="CK7" s="1088"/>
      <c r="CL7" s="1089"/>
      <c r="CM7" s="1087">
        <v>8</v>
      </c>
      <c r="CN7" s="1088"/>
      <c r="CO7" s="1088"/>
      <c r="CP7" s="1088"/>
      <c r="CQ7" s="1089"/>
      <c r="CR7" s="1087">
        <v>15</v>
      </c>
      <c r="CS7" s="1088"/>
      <c r="CT7" s="1088"/>
      <c r="CU7" s="1088"/>
      <c r="CV7" s="1089"/>
      <c r="CW7" s="1087" t="s">
        <v>489</v>
      </c>
      <c r="CX7" s="1088"/>
      <c r="CY7" s="1088"/>
      <c r="CZ7" s="1088"/>
      <c r="DA7" s="1089"/>
      <c r="DB7" s="1087" t="s">
        <v>489</v>
      </c>
      <c r="DC7" s="1088"/>
      <c r="DD7" s="1088"/>
      <c r="DE7" s="1088"/>
      <c r="DF7" s="1089"/>
      <c r="DG7" s="1087" t="s">
        <v>489</v>
      </c>
      <c r="DH7" s="1088"/>
      <c r="DI7" s="1088"/>
      <c r="DJ7" s="1088"/>
      <c r="DK7" s="1089"/>
      <c r="DL7" s="1087" t="s">
        <v>489</v>
      </c>
      <c r="DM7" s="1088"/>
      <c r="DN7" s="1088"/>
      <c r="DO7" s="1088"/>
      <c r="DP7" s="1089"/>
      <c r="DQ7" s="1087" t="s">
        <v>489</v>
      </c>
      <c r="DR7" s="1088"/>
      <c r="DS7" s="1088"/>
      <c r="DT7" s="1088"/>
      <c r="DU7" s="1089"/>
      <c r="DV7" s="1097"/>
      <c r="DW7" s="1098"/>
      <c r="DX7" s="1098"/>
      <c r="DY7" s="1098"/>
      <c r="DZ7" s="111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25</v>
      </c>
      <c r="R8" s="1039"/>
      <c r="S8" s="1039"/>
      <c r="T8" s="1039"/>
      <c r="U8" s="1039"/>
      <c r="V8" s="1039">
        <v>25</v>
      </c>
      <c r="W8" s="1039"/>
      <c r="X8" s="1039"/>
      <c r="Y8" s="1039"/>
      <c r="Z8" s="1039"/>
      <c r="AA8" s="1039" t="s">
        <v>489</v>
      </c>
      <c r="AB8" s="1039"/>
      <c r="AC8" s="1039"/>
      <c r="AD8" s="1039"/>
      <c r="AE8" s="1040"/>
      <c r="AF8" s="1084" t="s">
        <v>489</v>
      </c>
      <c r="AG8" s="1085"/>
      <c r="AH8" s="1085"/>
      <c r="AI8" s="1085"/>
      <c r="AJ8" s="1086"/>
      <c r="AK8" s="1080" t="s">
        <v>489</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553</v>
      </c>
      <c r="BT8" s="993"/>
      <c r="BU8" s="993"/>
      <c r="BV8" s="993"/>
      <c r="BW8" s="993"/>
      <c r="BX8" s="993"/>
      <c r="BY8" s="993"/>
      <c r="BZ8" s="993"/>
      <c r="CA8" s="993"/>
      <c r="CB8" s="993"/>
      <c r="CC8" s="993"/>
      <c r="CD8" s="993"/>
      <c r="CE8" s="993"/>
      <c r="CF8" s="993"/>
      <c r="CG8" s="1014"/>
      <c r="CH8" s="989">
        <v>3</v>
      </c>
      <c r="CI8" s="990"/>
      <c r="CJ8" s="990"/>
      <c r="CK8" s="990"/>
      <c r="CL8" s="991"/>
      <c r="CM8" s="989">
        <v>226</v>
      </c>
      <c r="CN8" s="990"/>
      <c r="CO8" s="990"/>
      <c r="CP8" s="990"/>
      <c r="CQ8" s="991"/>
      <c r="CR8" s="989">
        <v>150</v>
      </c>
      <c r="CS8" s="990"/>
      <c r="CT8" s="990"/>
      <c r="CU8" s="990"/>
      <c r="CV8" s="991"/>
      <c r="CW8" s="989" t="s">
        <v>489</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107</v>
      </c>
      <c r="R9" s="1039"/>
      <c r="S9" s="1039"/>
      <c r="T9" s="1039"/>
      <c r="U9" s="1039"/>
      <c r="V9" s="1039">
        <v>107</v>
      </c>
      <c r="W9" s="1039"/>
      <c r="X9" s="1039"/>
      <c r="Y9" s="1039"/>
      <c r="Z9" s="1039"/>
      <c r="AA9" s="1039" t="s">
        <v>489</v>
      </c>
      <c r="AB9" s="1039"/>
      <c r="AC9" s="1039"/>
      <c r="AD9" s="1039"/>
      <c r="AE9" s="1040"/>
      <c r="AF9" s="1035" t="s">
        <v>122</v>
      </c>
      <c r="AG9" s="1036"/>
      <c r="AH9" s="1036"/>
      <c r="AI9" s="1036"/>
      <c r="AJ9" s="1037"/>
      <c r="AK9" s="1080">
        <v>10</v>
      </c>
      <c r="AL9" s="1081"/>
      <c r="AM9" s="1081"/>
      <c r="AN9" s="1081"/>
      <c r="AO9" s="1081"/>
      <c r="AP9" s="1081">
        <v>261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554</v>
      </c>
      <c r="BT9" s="993"/>
      <c r="BU9" s="993"/>
      <c r="BV9" s="993"/>
      <c r="BW9" s="993"/>
      <c r="BX9" s="993"/>
      <c r="BY9" s="993"/>
      <c r="BZ9" s="993"/>
      <c r="CA9" s="993"/>
      <c r="CB9" s="993"/>
      <c r="CC9" s="993"/>
      <c r="CD9" s="993"/>
      <c r="CE9" s="993"/>
      <c r="CF9" s="993"/>
      <c r="CG9" s="1014"/>
      <c r="CH9" s="989">
        <v>0</v>
      </c>
      <c r="CI9" s="990"/>
      <c r="CJ9" s="990"/>
      <c r="CK9" s="990"/>
      <c r="CL9" s="991"/>
      <c r="CM9" s="989">
        <v>29</v>
      </c>
      <c r="CN9" s="990"/>
      <c r="CO9" s="990"/>
      <c r="CP9" s="990"/>
      <c r="CQ9" s="991"/>
      <c r="CR9" s="989">
        <v>5</v>
      </c>
      <c r="CS9" s="990"/>
      <c r="CT9" s="990"/>
      <c r="CU9" s="990"/>
      <c r="CV9" s="991"/>
      <c r="CW9" s="989" t="s">
        <v>489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46278</v>
      </c>
      <c r="R23" s="1061"/>
      <c r="S23" s="1061"/>
      <c r="T23" s="1061"/>
      <c r="U23" s="1061"/>
      <c r="V23" s="1061">
        <v>46205</v>
      </c>
      <c r="W23" s="1061"/>
      <c r="X23" s="1061"/>
      <c r="Y23" s="1061"/>
      <c r="Z23" s="1061"/>
      <c r="AA23" s="1061">
        <v>73</v>
      </c>
      <c r="AB23" s="1061"/>
      <c r="AC23" s="1061"/>
      <c r="AD23" s="1061"/>
      <c r="AE23" s="1068"/>
      <c r="AF23" s="1069">
        <v>70</v>
      </c>
      <c r="AG23" s="1061"/>
      <c r="AH23" s="1061"/>
      <c r="AI23" s="1061"/>
      <c r="AJ23" s="1070"/>
      <c r="AK23" s="1071"/>
      <c r="AL23" s="1072"/>
      <c r="AM23" s="1072"/>
      <c r="AN23" s="1072"/>
      <c r="AO23" s="1072"/>
      <c r="AP23" s="1061">
        <v>19258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3281</v>
      </c>
      <c r="R28" s="1051"/>
      <c r="S28" s="1051"/>
      <c r="T28" s="1051"/>
      <c r="U28" s="1051"/>
      <c r="V28" s="1051">
        <v>3266</v>
      </c>
      <c r="W28" s="1051"/>
      <c r="X28" s="1051"/>
      <c r="Y28" s="1051"/>
      <c r="Z28" s="1051"/>
      <c r="AA28" s="1051">
        <v>15</v>
      </c>
      <c r="AB28" s="1051"/>
      <c r="AC28" s="1051"/>
      <c r="AD28" s="1051"/>
      <c r="AE28" s="1052"/>
      <c r="AF28" s="1053">
        <v>15</v>
      </c>
      <c r="AG28" s="1051"/>
      <c r="AH28" s="1051"/>
      <c r="AI28" s="1051"/>
      <c r="AJ28" s="1054"/>
      <c r="AK28" s="1042">
        <v>238</v>
      </c>
      <c r="AL28" s="1043"/>
      <c r="AM28" s="1043"/>
      <c r="AN28" s="1043"/>
      <c r="AO28" s="1043"/>
      <c r="AP28" s="1043" t="s">
        <v>551</v>
      </c>
      <c r="AQ28" s="1043"/>
      <c r="AR28" s="1043"/>
      <c r="AS28" s="1043"/>
      <c r="AT28" s="1043"/>
      <c r="AU28" s="1043" t="s">
        <v>551</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2085</v>
      </c>
      <c r="R29" s="1039"/>
      <c r="S29" s="1039"/>
      <c r="T29" s="1039"/>
      <c r="U29" s="1039"/>
      <c r="V29" s="1039">
        <v>2071</v>
      </c>
      <c r="W29" s="1039"/>
      <c r="X29" s="1039"/>
      <c r="Y29" s="1039"/>
      <c r="Z29" s="1039"/>
      <c r="AA29" s="1039">
        <v>14</v>
      </c>
      <c r="AB29" s="1039"/>
      <c r="AC29" s="1039"/>
      <c r="AD29" s="1039"/>
      <c r="AE29" s="1040"/>
      <c r="AF29" s="1035">
        <v>14</v>
      </c>
      <c r="AG29" s="1036"/>
      <c r="AH29" s="1036"/>
      <c r="AI29" s="1036"/>
      <c r="AJ29" s="1037"/>
      <c r="AK29" s="980">
        <v>342</v>
      </c>
      <c r="AL29" s="971"/>
      <c r="AM29" s="971"/>
      <c r="AN29" s="971"/>
      <c r="AO29" s="971"/>
      <c r="AP29" s="971" t="s">
        <v>551</v>
      </c>
      <c r="AQ29" s="971"/>
      <c r="AR29" s="971"/>
      <c r="AS29" s="971"/>
      <c r="AT29" s="971"/>
      <c r="AU29" s="971" t="s">
        <v>551</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488</v>
      </c>
      <c r="R30" s="1039"/>
      <c r="S30" s="1039"/>
      <c r="T30" s="1039"/>
      <c r="U30" s="1039"/>
      <c r="V30" s="1039">
        <v>485</v>
      </c>
      <c r="W30" s="1039"/>
      <c r="X30" s="1039"/>
      <c r="Y30" s="1039"/>
      <c r="Z30" s="1039"/>
      <c r="AA30" s="1039">
        <v>3</v>
      </c>
      <c r="AB30" s="1039"/>
      <c r="AC30" s="1039"/>
      <c r="AD30" s="1039"/>
      <c r="AE30" s="1040"/>
      <c r="AF30" s="1035">
        <v>3</v>
      </c>
      <c r="AG30" s="1036"/>
      <c r="AH30" s="1036"/>
      <c r="AI30" s="1036"/>
      <c r="AJ30" s="1037"/>
      <c r="AK30" s="980">
        <v>135</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5</v>
      </c>
      <c r="R31" s="1039"/>
      <c r="S31" s="1039"/>
      <c r="T31" s="1039"/>
      <c r="U31" s="1039"/>
      <c r="V31" s="1039">
        <v>3</v>
      </c>
      <c r="W31" s="1039"/>
      <c r="X31" s="1039"/>
      <c r="Y31" s="1039"/>
      <c r="Z31" s="1039"/>
      <c r="AA31" s="1039">
        <v>2</v>
      </c>
      <c r="AB31" s="1039"/>
      <c r="AC31" s="1039"/>
      <c r="AD31" s="1039"/>
      <c r="AE31" s="1040"/>
      <c r="AF31" s="1035">
        <v>2</v>
      </c>
      <c r="AG31" s="1036"/>
      <c r="AH31" s="1036"/>
      <c r="AI31" s="1036"/>
      <c r="AJ31" s="1037"/>
      <c r="AK31" s="980">
        <v>0</v>
      </c>
      <c r="AL31" s="971"/>
      <c r="AM31" s="971"/>
      <c r="AN31" s="971"/>
      <c r="AO31" s="971"/>
      <c r="AP31" s="971" t="s">
        <v>551</v>
      </c>
      <c r="AQ31" s="971"/>
      <c r="AR31" s="971"/>
      <c r="AS31" s="971"/>
      <c r="AT31" s="971"/>
      <c r="AU31" s="971" t="s">
        <v>551</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896</v>
      </c>
      <c r="R32" s="1039"/>
      <c r="S32" s="1039"/>
      <c r="T32" s="1039"/>
      <c r="U32" s="1039"/>
      <c r="V32" s="1039">
        <v>775</v>
      </c>
      <c r="W32" s="1039"/>
      <c r="X32" s="1039"/>
      <c r="Y32" s="1039"/>
      <c r="Z32" s="1039"/>
      <c r="AA32" s="1039">
        <f>Q32-V32</f>
        <v>121</v>
      </c>
      <c r="AB32" s="1039"/>
      <c r="AC32" s="1039"/>
      <c r="AD32" s="1039"/>
      <c r="AE32" s="1040"/>
      <c r="AF32" s="1035">
        <v>340</v>
      </c>
      <c r="AG32" s="1036"/>
      <c r="AH32" s="1036"/>
      <c r="AI32" s="1036"/>
      <c r="AJ32" s="1037"/>
      <c r="AK32" s="980">
        <v>68</v>
      </c>
      <c r="AL32" s="971"/>
      <c r="AM32" s="971"/>
      <c r="AN32" s="971"/>
      <c r="AO32" s="971"/>
      <c r="AP32" s="971">
        <v>5095</v>
      </c>
      <c r="AQ32" s="971"/>
      <c r="AR32" s="971"/>
      <c r="AS32" s="971"/>
      <c r="AT32" s="971"/>
      <c r="AU32" s="971">
        <v>151</v>
      </c>
      <c r="AV32" s="971"/>
      <c r="AW32" s="971"/>
      <c r="AX32" s="971"/>
      <c r="AY32" s="971"/>
      <c r="AZ32" s="1041" t="s">
        <v>489</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816</v>
      </c>
      <c r="R33" s="1039"/>
      <c r="S33" s="1039"/>
      <c r="T33" s="1039"/>
      <c r="U33" s="1039"/>
      <c r="V33" s="1039">
        <v>969</v>
      </c>
      <c r="W33" s="1039"/>
      <c r="X33" s="1039"/>
      <c r="Y33" s="1039"/>
      <c r="Z33" s="1039"/>
      <c r="AA33" s="1039">
        <f t="shared" ref="AA33:AA35" si="0">Q33-V33</f>
        <v>-153</v>
      </c>
      <c r="AB33" s="1039"/>
      <c r="AC33" s="1039"/>
      <c r="AD33" s="1039"/>
      <c r="AE33" s="1040"/>
      <c r="AF33" s="1035">
        <v>533</v>
      </c>
      <c r="AG33" s="1036"/>
      <c r="AH33" s="1036"/>
      <c r="AI33" s="1036"/>
      <c r="AJ33" s="1037"/>
      <c r="AK33" s="980">
        <v>145</v>
      </c>
      <c r="AL33" s="971"/>
      <c r="AM33" s="971"/>
      <c r="AN33" s="971"/>
      <c r="AO33" s="971"/>
      <c r="AP33" s="971">
        <v>181</v>
      </c>
      <c r="AQ33" s="971"/>
      <c r="AR33" s="971"/>
      <c r="AS33" s="971"/>
      <c r="AT33" s="971"/>
      <c r="AU33" s="971">
        <v>1409</v>
      </c>
      <c r="AV33" s="971"/>
      <c r="AW33" s="971"/>
      <c r="AX33" s="971"/>
      <c r="AY33" s="971"/>
      <c r="AZ33" s="1041" t="s">
        <v>489</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5034</v>
      </c>
      <c r="R34" s="1039"/>
      <c r="S34" s="1039"/>
      <c r="T34" s="1039"/>
      <c r="U34" s="1039"/>
      <c r="V34" s="1039">
        <v>5015</v>
      </c>
      <c r="W34" s="1039"/>
      <c r="X34" s="1039"/>
      <c r="Y34" s="1039"/>
      <c r="Z34" s="1039"/>
      <c r="AA34" s="1039">
        <f t="shared" si="0"/>
        <v>19</v>
      </c>
      <c r="AB34" s="1039"/>
      <c r="AC34" s="1039"/>
      <c r="AD34" s="1039"/>
      <c r="AE34" s="1040"/>
      <c r="AF34" s="1035">
        <v>98</v>
      </c>
      <c r="AG34" s="1036"/>
      <c r="AH34" s="1036"/>
      <c r="AI34" s="1036"/>
      <c r="AJ34" s="1037"/>
      <c r="AK34" s="980">
        <v>2154</v>
      </c>
      <c r="AL34" s="971"/>
      <c r="AM34" s="971"/>
      <c r="AN34" s="971"/>
      <c r="AO34" s="971"/>
      <c r="AP34" s="971">
        <v>3109</v>
      </c>
      <c r="AQ34" s="971"/>
      <c r="AR34" s="971"/>
      <c r="AS34" s="971"/>
      <c r="AT34" s="971"/>
      <c r="AU34" s="971">
        <v>1872</v>
      </c>
      <c r="AV34" s="971"/>
      <c r="AW34" s="971"/>
      <c r="AX34" s="971"/>
      <c r="AY34" s="971"/>
      <c r="AZ34" s="1041" t="s">
        <v>551</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398</v>
      </c>
      <c r="C35" s="1031"/>
      <c r="D35" s="1031"/>
      <c r="E35" s="1031"/>
      <c r="F35" s="1031"/>
      <c r="G35" s="1031"/>
      <c r="H35" s="1031"/>
      <c r="I35" s="1031"/>
      <c r="J35" s="1031"/>
      <c r="K35" s="1031"/>
      <c r="L35" s="1031"/>
      <c r="M35" s="1031"/>
      <c r="N35" s="1031"/>
      <c r="O35" s="1031"/>
      <c r="P35" s="1032"/>
      <c r="Q35" s="1038">
        <v>205</v>
      </c>
      <c r="R35" s="1039"/>
      <c r="S35" s="1039"/>
      <c r="T35" s="1039"/>
      <c r="U35" s="1039"/>
      <c r="V35" s="1039">
        <v>269</v>
      </c>
      <c r="W35" s="1039"/>
      <c r="X35" s="1039"/>
      <c r="Y35" s="1039"/>
      <c r="Z35" s="1039"/>
      <c r="AA35" s="1039">
        <f t="shared" si="0"/>
        <v>-64</v>
      </c>
      <c r="AB35" s="1039"/>
      <c r="AC35" s="1039"/>
      <c r="AD35" s="1039"/>
      <c r="AE35" s="1040"/>
      <c r="AF35" s="1035">
        <v>798</v>
      </c>
      <c r="AG35" s="1036"/>
      <c r="AH35" s="1036"/>
      <c r="AI35" s="1036"/>
      <c r="AJ35" s="1037"/>
      <c r="AK35" s="980" t="s">
        <v>489</v>
      </c>
      <c r="AL35" s="971"/>
      <c r="AM35" s="971"/>
      <c r="AN35" s="971"/>
      <c r="AO35" s="971"/>
      <c r="AP35" s="971">
        <v>3</v>
      </c>
      <c r="AQ35" s="971"/>
      <c r="AR35" s="971"/>
      <c r="AS35" s="971"/>
      <c r="AT35" s="971"/>
      <c r="AU35" s="971" t="s">
        <v>489</v>
      </c>
      <c r="AV35" s="971"/>
      <c r="AW35" s="971"/>
      <c r="AX35" s="971"/>
      <c r="AY35" s="971"/>
      <c r="AZ35" s="1041" t="s">
        <v>489</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1804</v>
      </c>
      <c r="AG63" s="959"/>
      <c r="AH63" s="959"/>
      <c r="AI63" s="959"/>
      <c r="AJ63" s="1022"/>
      <c r="AK63" s="1023"/>
      <c r="AL63" s="963"/>
      <c r="AM63" s="963"/>
      <c r="AN63" s="963"/>
      <c r="AO63" s="963"/>
      <c r="AP63" s="959">
        <v>8388</v>
      </c>
      <c r="AQ63" s="959"/>
      <c r="AR63" s="959"/>
      <c r="AS63" s="959"/>
      <c r="AT63" s="959"/>
      <c r="AU63" s="959">
        <v>3432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170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2">
      <c r="A110" s="809" t="s">
        <v>417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1961214</v>
      </c>
      <c r="AB110" s="889"/>
      <c r="AC110" s="889"/>
      <c r="AD110" s="889"/>
      <c r="AE110" s="890"/>
      <c r="AF110" s="891">
        <v>1832466</v>
      </c>
      <c r="AG110" s="889"/>
      <c r="AH110" s="889"/>
      <c r="AI110" s="889"/>
      <c r="AJ110" s="890"/>
      <c r="AK110" s="891">
        <v>1810883</v>
      </c>
      <c r="AL110" s="889"/>
      <c r="AM110" s="889"/>
      <c r="AN110" s="889"/>
      <c r="AO110" s="890"/>
      <c r="AP110" s="892">
        <v>22.4</v>
      </c>
      <c r="AQ110" s="893"/>
      <c r="AR110" s="893"/>
      <c r="AS110" s="893"/>
      <c r="AT110" s="894"/>
      <c r="AU110" s="930" t="s">
        <v>69</v>
      </c>
      <c r="AV110" s="931"/>
      <c r="AW110" s="931"/>
      <c r="AX110" s="931"/>
      <c r="AY110" s="931"/>
      <c r="AZ110" s="860" t="s">
        <v>418</v>
      </c>
      <c r="BA110" s="810"/>
      <c r="BB110" s="810"/>
      <c r="BC110" s="810"/>
      <c r="BD110" s="810"/>
      <c r="BE110" s="810"/>
      <c r="BF110" s="810"/>
      <c r="BG110" s="810"/>
      <c r="BH110" s="810"/>
      <c r="BI110" s="810"/>
      <c r="BJ110" s="810"/>
      <c r="BK110" s="810"/>
      <c r="BL110" s="810"/>
      <c r="BM110" s="810"/>
      <c r="BN110" s="810"/>
      <c r="BO110" s="810"/>
      <c r="BP110" s="811"/>
      <c r="BQ110" s="861">
        <v>15956094</v>
      </c>
      <c r="BR110" s="842"/>
      <c r="BS110" s="842"/>
      <c r="BT110" s="842"/>
      <c r="BU110" s="842"/>
      <c r="BV110" s="842">
        <v>18818275</v>
      </c>
      <c r="BW110" s="842"/>
      <c r="BX110" s="842"/>
      <c r="BY110" s="842"/>
      <c r="BZ110" s="842"/>
      <c r="CA110" s="842">
        <v>19257915</v>
      </c>
      <c r="CB110" s="842"/>
      <c r="CC110" s="842"/>
      <c r="CD110" s="842"/>
      <c r="CE110" s="842"/>
      <c r="CF110" s="866">
        <v>238.7</v>
      </c>
      <c r="CG110" s="867"/>
      <c r="CH110" s="867"/>
      <c r="CI110" s="867"/>
      <c r="CJ110" s="867"/>
      <c r="CK110" s="926" t="s">
        <v>419</v>
      </c>
      <c r="CL110" s="819"/>
      <c r="CM110" s="860" t="s">
        <v>420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422</v>
      </c>
      <c r="BA111" s="752"/>
      <c r="BB111" s="752"/>
      <c r="BC111" s="752"/>
      <c r="BD111" s="752"/>
      <c r="BE111" s="752"/>
      <c r="BF111" s="752"/>
      <c r="BG111" s="752"/>
      <c r="BH111" s="752"/>
      <c r="BI111" s="752"/>
      <c r="BJ111" s="752"/>
      <c r="BK111" s="752"/>
      <c r="BL111" s="752"/>
      <c r="BM111" s="752"/>
      <c r="BN111" s="752"/>
      <c r="BO111" s="752"/>
      <c r="BP111" s="753"/>
      <c r="BQ111" s="789">
        <v>107297</v>
      </c>
      <c r="BR111" s="790"/>
      <c r="BS111" s="790"/>
      <c r="BT111" s="790"/>
      <c r="BU111" s="790"/>
      <c r="BV111" s="790">
        <v>106350</v>
      </c>
      <c r="BW111" s="790"/>
      <c r="BX111" s="790"/>
      <c r="BY111" s="790"/>
      <c r="BZ111" s="790"/>
      <c r="CA111" s="790">
        <v>1842</v>
      </c>
      <c r="CB111" s="790"/>
      <c r="CC111" s="790"/>
      <c r="CD111" s="790"/>
      <c r="CE111" s="790"/>
      <c r="CF111" s="875">
        <v>0</v>
      </c>
      <c r="CG111" s="876"/>
      <c r="CH111" s="876"/>
      <c r="CI111" s="876"/>
      <c r="CJ111" s="876"/>
      <c r="CK111" s="927"/>
      <c r="CL111" s="821"/>
      <c r="CM111" s="817"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426</v>
      </c>
      <c r="BA112" s="752"/>
      <c r="BB112" s="752"/>
      <c r="BC112" s="752"/>
      <c r="BD112" s="752"/>
      <c r="BE112" s="752"/>
      <c r="BF112" s="752"/>
      <c r="BG112" s="752"/>
      <c r="BH112" s="752"/>
      <c r="BI112" s="752"/>
      <c r="BJ112" s="752"/>
      <c r="BK112" s="752"/>
      <c r="BL112" s="752"/>
      <c r="BM112" s="752"/>
      <c r="BN112" s="752"/>
      <c r="BO112" s="752"/>
      <c r="BP112" s="753"/>
      <c r="BQ112" s="789">
        <v>4523606</v>
      </c>
      <c r="BR112" s="790"/>
      <c r="BS112" s="790"/>
      <c r="BT112" s="790"/>
      <c r="BU112" s="790"/>
      <c r="BV112" s="790">
        <v>5123619</v>
      </c>
      <c r="BW112" s="790"/>
      <c r="BX112" s="790"/>
      <c r="BY112" s="790"/>
      <c r="BZ112" s="790"/>
      <c r="CA112" s="790">
        <v>4872789</v>
      </c>
      <c r="CB112" s="790"/>
      <c r="CC112" s="790"/>
      <c r="CD112" s="790"/>
      <c r="CE112" s="790"/>
      <c r="CF112" s="875">
        <v>60.4</v>
      </c>
      <c r="CG112" s="876"/>
      <c r="CH112" s="876"/>
      <c r="CI112" s="876"/>
      <c r="CJ112" s="876"/>
      <c r="CK112" s="927"/>
      <c r="CL112" s="821"/>
      <c r="CM112" s="817"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424490</v>
      </c>
      <c r="AB113" s="919"/>
      <c r="AC113" s="919"/>
      <c r="AD113" s="919"/>
      <c r="AE113" s="920"/>
      <c r="AF113" s="921">
        <v>370667</v>
      </c>
      <c r="AG113" s="919"/>
      <c r="AH113" s="919"/>
      <c r="AI113" s="919"/>
      <c r="AJ113" s="920"/>
      <c r="AK113" s="921">
        <v>374826</v>
      </c>
      <c r="AL113" s="919"/>
      <c r="AM113" s="919"/>
      <c r="AN113" s="919"/>
      <c r="AO113" s="920"/>
      <c r="AP113" s="922">
        <v>4.5999999999999996</v>
      </c>
      <c r="AQ113" s="923"/>
      <c r="AR113" s="923"/>
      <c r="AS113" s="923"/>
      <c r="AT113" s="924"/>
      <c r="AU113" s="932"/>
      <c r="AV113" s="933"/>
      <c r="AW113" s="933"/>
      <c r="AX113" s="933"/>
      <c r="AY113" s="933"/>
      <c r="AZ113" s="817" t="s">
        <v>429</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432</v>
      </c>
      <c r="BA114" s="752"/>
      <c r="BB114" s="752"/>
      <c r="BC114" s="752"/>
      <c r="BD114" s="752"/>
      <c r="BE114" s="752"/>
      <c r="BF114" s="752"/>
      <c r="BG114" s="752"/>
      <c r="BH114" s="752"/>
      <c r="BI114" s="752"/>
      <c r="BJ114" s="752"/>
      <c r="BK114" s="752"/>
      <c r="BL114" s="752"/>
      <c r="BM114" s="752"/>
      <c r="BN114" s="752"/>
      <c r="BO114" s="752"/>
      <c r="BP114" s="753"/>
      <c r="BQ114" s="789">
        <v>2510089</v>
      </c>
      <c r="BR114" s="790"/>
      <c r="BS114" s="790"/>
      <c r="BT114" s="790"/>
      <c r="BU114" s="790"/>
      <c r="BV114" s="790">
        <v>2553463</v>
      </c>
      <c r="BW114" s="790"/>
      <c r="BX114" s="790"/>
      <c r="BY114" s="790"/>
      <c r="BZ114" s="790"/>
      <c r="CA114" s="790">
        <v>2553970</v>
      </c>
      <c r="CB114" s="790"/>
      <c r="CC114" s="790"/>
      <c r="CD114" s="790"/>
      <c r="CE114" s="790"/>
      <c r="CF114" s="875">
        <v>31.7</v>
      </c>
      <c r="CG114" s="876"/>
      <c r="CH114" s="876"/>
      <c r="CI114" s="876"/>
      <c r="CJ114" s="876"/>
      <c r="CK114" s="927"/>
      <c r="CL114" s="821"/>
      <c r="CM114" s="817"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964</v>
      </c>
      <c r="AB115" s="919"/>
      <c r="AC115" s="919"/>
      <c r="AD115" s="919"/>
      <c r="AE115" s="920"/>
      <c r="AF115" s="921">
        <v>4014</v>
      </c>
      <c r="AG115" s="919"/>
      <c r="AH115" s="919"/>
      <c r="AI115" s="919"/>
      <c r="AJ115" s="920"/>
      <c r="AK115" s="921">
        <v>929</v>
      </c>
      <c r="AL115" s="919"/>
      <c r="AM115" s="919"/>
      <c r="AN115" s="919"/>
      <c r="AO115" s="920"/>
      <c r="AP115" s="922">
        <v>0</v>
      </c>
      <c r="AQ115" s="923"/>
      <c r="AR115" s="923"/>
      <c r="AS115" s="923"/>
      <c r="AT115" s="924"/>
      <c r="AU115" s="932"/>
      <c r="AV115" s="933"/>
      <c r="AW115" s="933"/>
      <c r="AX115" s="933"/>
      <c r="AY115" s="933"/>
      <c r="AZ115" s="817" t="s">
        <v>435</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104508</v>
      </c>
      <c r="DH115" s="780"/>
      <c r="DI115" s="780"/>
      <c r="DJ115" s="780"/>
      <c r="DK115" s="781"/>
      <c r="DL115" s="782">
        <v>104508</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2789</v>
      </c>
      <c r="DH116" s="780"/>
      <c r="DI116" s="780"/>
      <c r="DJ116" s="780"/>
      <c r="DK116" s="781"/>
      <c r="DL116" s="782">
        <v>1842</v>
      </c>
      <c r="DM116" s="780"/>
      <c r="DN116" s="780"/>
      <c r="DO116" s="780"/>
      <c r="DP116" s="781"/>
      <c r="DQ116" s="782">
        <v>1842</v>
      </c>
      <c r="DR116" s="780"/>
      <c r="DS116" s="780"/>
      <c r="DT116" s="780"/>
      <c r="DU116" s="781"/>
      <c r="DV116" s="824">
        <v>0</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2386668</v>
      </c>
      <c r="AB117" s="903"/>
      <c r="AC117" s="903"/>
      <c r="AD117" s="903"/>
      <c r="AE117" s="904"/>
      <c r="AF117" s="905">
        <v>2207147</v>
      </c>
      <c r="AG117" s="903"/>
      <c r="AH117" s="903"/>
      <c r="AI117" s="903"/>
      <c r="AJ117" s="904"/>
      <c r="AK117" s="905">
        <v>2186638</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23097086</v>
      </c>
      <c r="BR119" s="845"/>
      <c r="BS119" s="845"/>
      <c r="BT119" s="845"/>
      <c r="BU119" s="845"/>
      <c r="BV119" s="845">
        <v>26601707</v>
      </c>
      <c r="BW119" s="845"/>
      <c r="BX119" s="845"/>
      <c r="BY119" s="845"/>
      <c r="BZ119" s="845"/>
      <c r="CA119" s="845">
        <v>26686516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10"/>
      <c r="BB120" s="810"/>
      <c r="BC120" s="810"/>
      <c r="BD120" s="810"/>
      <c r="BE120" s="810"/>
      <c r="BF120" s="810"/>
      <c r="BG120" s="810"/>
      <c r="BH120" s="810"/>
      <c r="BI120" s="810"/>
      <c r="BJ120" s="810"/>
      <c r="BK120" s="810"/>
      <c r="BL120" s="810"/>
      <c r="BM120" s="810"/>
      <c r="BN120" s="810"/>
      <c r="BO120" s="810"/>
      <c r="BP120" s="811"/>
      <c r="BQ120" s="861">
        <v>22466469</v>
      </c>
      <c r="BR120" s="842"/>
      <c r="BS120" s="842"/>
      <c r="BT120" s="842"/>
      <c r="BU120" s="842"/>
      <c r="BV120" s="842">
        <v>25869836</v>
      </c>
      <c r="BW120" s="842"/>
      <c r="BX120" s="842"/>
      <c r="BY120" s="842"/>
      <c r="BZ120" s="842"/>
      <c r="CA120" s="842">
        <v>27836979</v>
      </c>
      <c r="CB120" s="842"/>
      <c r="CC120" s="842"/>
      <c r="CD120" s="842"/>
      <c r="CE120" s="842"/>
      <c r="CF120" s="866">
        <v>345.1</v>
      </c>
      <c r="CG120" s="867"/>
      <c r="CH120" s="867"/>
      <c r="CI120" s="867"/>
      <c r="CJ120" s="867"/>
      <c r="CK120" s="868" t="s">
        <v>449</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2568370</v>
      </c>
      <c r="DH120" s="842"/>
      <c r="DI120" s="842"/>
      <c r="DJ120" s="842"/>
      <c r="DK120" s="842"/>
      <c r="DL120" s="842">
        <v>3106359</v>
      </c>
      <c r="DM120" s="842"/>
      <c r="DN120" s="842"/>
      <c r="DO120" s="842"/>
      <c r="DP120" s="842"/>
      <c r="DQ120" s="842">
        <v>3071703</v>
      </c>
      <c r="DR120" s="842"/>
      <c r="DS120" s="842"/>
      <c r="DT120" s="842"/>
      <c r="DU120" s="842"/>
      <c r="DV120" s="843">
        <v>38.1</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v>2185265</v>
      </c>
      <c r="BR121" s="790"/>
      <c r="BS121" s="790"/>
      <c r="BT121" s="790"/>
      <c r="BU121" s="790"/>
      <c r="BV121" s="790">
        <v>1928132</v>
      </c>
      <c r="BW121" s="790"/>
      <c r="BX121" s="790"/>
      <c r="BY121" s="790"/>
      <c r="BZ121" s="790"/>
      <c r="CA121" s="790">
        <v>1987377</v>
      </c>
      <c r="CB121" s="790"/>
      <c r="CC121" s="790"/>
      <c r="CD121" s="790"/>
      <c r="CE121" s="790"/>
      <c r="CF121" s="875">
        <v>24.6</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v>1026361</v>
      </c>
      <c r="DH121" s="790"/>
      <c r="DI121" s="790"/>
      <c r="DJ121" s="790"/>
      <c r="DK121" s="790"/>
      <c r="DL121" s="790">
        <v>1116428</v>
      </c>
      <c r="DM121" s="790"/>
      <c r="DN121" s="790"/>
      <c r="DO121" s="790"/>
      <c r="DP121" s="790"/>
      <c r="DQ121" s="790">
        <v>1123496</v>
      </c>
      <c r="DR121" s="790"/>
      <c r="DS121" s="790"/>
      <c r="DT121" s="790"/>
      <c r="DU121" s="790"/>
      <c r="DV121" s="796">
        <v>13.9</v>
      </c>
      <c r="DW121" s="796"/>
      <c r="DX121" s="796"/>
      <c r="DY121" s="796"/>
      <c r="DZ121" s="797"/>
    </row>
    <row r="122" spans="1:130" s="218" customFormat="1" ht="26.25" customHeight="1" x14ac:dyDescent="0.2">
      <c r="A122" s="820"/>
      <c r="B122" s="821"/>
      <c r="C122" s="817"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12512065</v>
      </c>
      <c r="BR122" s="845"/>
      <c r="BS122" s="845"/>
      <c r="BT122" s="845"/>
      <c r="BU122" s="845"/>
      <c r="BV122" s="845">
        <v>13723516</v>
      </c>
      <c r="BW122" s="845"/>
      <c r="BX122" s="845"/>
      <c r="BY122" s="845"/>
      <c r="BZ122" s="845"/>
      <c r="CA122" s="845">
        <v>14047527</v>
      </c>
      <c r="CB122" s="845"/>
      <c r="CC122" s="845"/>
      <c r="CD122" s="845"/>
      <c r="CE122" s="845"/>
      <c r="CF122" s="846">
        <v>174.1</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789">
        <v>928875</v>
      </c>
      <c r="DH122" s="790"/>
      <c r="DI122" s="790"/>
      <c r="DJ122" s="790"/>
      <c r="DK122" s="790"/>
      <c r="DL122" s="790">
        <v>883612</v>
      </c>
      <c r="DM122" s="790"/>
      <c r="DN122" s="790"/>
      <c r="DO122" s="790"/>
      <c r="DP122" s="790"/>
      <c r="DQ122" s="790">
        <v>677590</v>
      </c>
      <c r="DR122" s="790"/>
      <c r="DS122" s="790"/>
      <c r="DT122" s="790"/>
      <c r="DU122" s="790"/>
      <c r="DV122" s="796">
        <v>8.4</v>
      </c>
      <c r="DW122" s="796"/>
      <c r="DX122" s="796"/>
      <c r="DY122" s="796"/>
      <c r="DZ122" s="797"/>
    </row>
    <row r="123" spans="1:130" s="218" customFormat="1" ht="26.25" customHeight="1" x14ac:dyDescent="0.2">
      <c r="A123" s="820"/>
      <c r="B123" s="821"/>
      <c r="C123" s="817"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964</v>
      </c>
      <c r="AB123" s="780"/>
      <c r="AC123" s="780"/>
      <c r="AD123" s="780"/>
      <c r="AE123" s="781"/>
      <c r="AF123" s="782">
        <v>947</v>
      </c>
      <c r="AG123" s="780"/>
      <c r="AH123" s="780"/>
      <c r="AI123" s="780"/>
      <c r="AJ123" s="781"/>
      <c r="AK123" s="782">
        <v>929</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37163799</v>
      </c>
      <c r="BR123" s="833"/>
      <c r="BS123" s="833"/>
      <c r="BT123" s="833"/>
      <c r="BU123" s="833"/>
      <c r="BV123" s="833">
        <v>41521484</v>
      </c>
      <c r="BW123" s="833"/>
      <c r="BX123" s="833"/>
      <c r="BY123" s="833"/>
      <c r="BZ123" s="833"/>
      <c r="CA123" s="833">
        <v>43871883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7"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v>3067</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458</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4"/>
      <c r="AZ127" s="814"/>
      <c r="BA127" s="814"/>
      <c r="BB127" s="814"/>
      <c r="BC127" s="814"/>
      <c r="BD127" s="814"/>
      <c r="BE127" s="815"/>
      <c r="BF127" s="813" t="s">
        <v>461</v>
      </c>
      <c r="BG127" s="814"/>
      <c r="BH127" s="814"/>
      <c r="BI127" s="814"/>
      <c r="BJ127" s="814"/>
      <c r="BK127" s="814"/>
      <c r="BL127" s="815"/>
      <c r="BM127" s="813" t="s">
        <v>462</v>
      </c>
      <c r="BN127" s="814"/>
      <c r="BO127" s="814"/>
      <c r="BP127" s="814"/>
      <c r="BQ127" s="814"/>
      <c r="BR127" s="814"/>
      <c r="BS127" s="815"/>
      <c r="BT127" s="813" t="s">
        <v>463</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464</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466</v>
      </c>
      <c r="X128" s="800"/>
      <c r="Y128" s="800"/>
      <c r="Z128" s="801"/>
      <c r="AA128" s="802">
        <v>289594</v>
      </c>
      <c r="AB128" s="803"/>
      <c r="AC128" s="803"/>
      <c r="AD128" s="803"/>
      <c r="AE128" s="804"/>
      <c r="AF128" s="805">
        <v>258176</v>
      </c>
      <c r="AG128" s="803"/>
      <c r="AH128" s="803"/>
      <c r="AI128" s="803"/>
      <c r="AJ128" s="804"/>
      <c r="AK128" s="805">
        <v>263931</v>
      </c>
      <c r="AL128" s="803"/>
      <c r="AM128" s="803"/>
      <c r="AN128" s="803"/>
      <c r="AO128" s="804"/>
      <c r="AP128" s="806"/>
      <c r="AQ128" s="807"/>
      <c r="AR128" s="807"/>
      <c r="AS128" s="807"/>
      <c r="AT128" s="808"/>
      <c r="AU128" s="220"/>
      <c r="AV128" s="220"/>
      <c r="AW128" s="220"/>
      <c r="AX128" s="809" t="s">
        <v>467</v>
      </c>
      <c r="AY128" s="810"/>
      <c r="AZ128" s="810"/>
      <c r="BA128" s="810"/>
      <c r="BB128" s="810"/>
      <c r="BC128" s="810"/>
      <c r="BD128" s="810"/>
      <c r="BE128" s="811"/>
      <c r="BF128" s="786" t="s">
        <v>122</v>
      </c>
      <c r="BG128" s="787"/>
      <c r="BH128" s="787"/>
      <c r="BI128" s="787"/>
      <c r="BJ128" s="787"/>
      <c r="BK128" s="787"/>
      <c r="BL128" s="812"/>
      <c r="BM128" s="786">
        <v>13.45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468</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9205648</v>
      </c>
      <c r="AB129" s="780"/>
      <c r="AC129" s="780"/>
      <c r="AD129" s="780"/>
      <c r="AE129" s="781"/>
      <c r="AF129" s="782">
        <v>9253401</v>
      </c>
      <c r="AG129" s="780"/>
      <c r="AH129" s="780"/>
      <c r="AI129" s="780"/>
      <c r="AJ129" s="781"/>
      <c r="AK129" s="782">
        <v>9328375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18.45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1379480</v>
      </c>
      <c r="AB130" s="780"/>
      <c r="AC130" s="780"/>
      <c r="AD130" s="780"/>
      <c r="AE130" s="781"/>
      <c r="AF130" s="782">
        <v>1272205</v>
      </c>
      <c r="AG130" s="780"/>
      <c r="AH130" s="780"/>
      <c r="AI130" s="780"/>
      <c r="AJ130" s="781"/>
      <c r="AK130" s="782">
        <v>1261137</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8.6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7826168</v>
      </c>
      <c r="AB131" s="764"/>
      <c r="AC131" s="764"/>
      <c r="AD131" s="764"/>
      <c r="AE131" s="765"/>
      <c r="AF131" s="766">
        <v>7981196</v>
      </c>
      <c r="AG131" s="764"/>
      <c r="AH131" s="764"/>
      <c r="AI131" s="764"/>
      <c r="AJ131" s="765"/>
      <c r="AK131" s="766">
        <v>8067238</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9.169162</v>
      </c>
      <c r="AB132" s="745"/>
      <c r="AC132" s="745"/>
      <c r="AD132" s="745"/>
      <c r="AE132" s="746"/>
      <c r="AF132" s="747">
        <v>8.4795060000000007</v>
      </c>
      <c r="AG132" s="745"/>
      <c r="AH132" s="745"/>
      <c r="AI132" s="745"/>
      <c r="AJ132" s="746"/>
      <c r="AK132" s="747">
        <v>8.2006999999999994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8.4</v>
      </c>
      <c r="AB133" s="724"/>
      <c r="AC133" s="724"/>
      <c r="AD133" s="724"/>
      <c r="AE133" s="725"/>
      <c r="AF133" s="723">
        <v>8.5</v>
      </c>
      <c r="AG133" s="724"/>
      <c r="AH133" s="724"/>
      <c r="AI133" s="724"/>
      <c r="AJ133" s="725"/>
      <c r="AK133" s="723">
        <v>8.6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cVwBojRFiTIyDuUfX9Gc6M2i4wJ27YqjN5ILi6D9keeJN4rpUUngRWhOHjyLJ5S2WYKSSB7VljwZz6+Ah0tOw==" saltValue="7Mb0F6+oqXuq/tRfA3iJ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70" zoomScaleNormal="85" zoomScaleSheetLayoutView="7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KuZXQzBRGlxu+6L7z2s0JjjdSAYmCnQmVp/mWk52C1VrH79p6IHIkrQWSonQOh4FuDu3rJuwgLPLwsG5MjucQ==" saltValue="4IC8OTj1r0RrKafoPkmGz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43"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qX2mQ7YLqMofjqlw48+NFgE/0fefQPQNSNZELls1nOp7DKoHVgcyeSQtBaqGN6aZJ1flnMAV9Mw4Dx+9oykw==" saltValue="mqElmxJssLiU5rl/4b5uJ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3690765</v>
      </c>
      <c r="AP9" s="269">
        <v>164268</v>
      </c>
      <c r="AQ9" s="270">
        <v>117270</v>
      </c>
      <c r="AR9" s="271">
        <v>40.1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t="s">
        <v>489</v>
      </c>
      <c r="AP10" s="272" t="s">
        <v>489</v>
      </c>
      <c r="AQ10" s="273">
        <v>10490</v>
      </c>
      <c r="AR10" s="274" t="s">
        <v>489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614929</v>
      </c>
      <c r="AP11" s="272">
        <v>27369</v>
      </c>
      <c r="AQ11" s="273">
        <v>1802</v>
      </c>
      <c r="AR11" s="274">
        <v>1418.8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489</v>
      </c>
      <c r="AP12" s="272" t="s">
        <v>489</v>
      </c>
      <c r="AQ12" s="273">
        <v>3</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68931</v>
      </c>
      <c r="AP13" s="272">
        <v>3068</v>
      </c>
      <c r="AQ13" s="273">
        <v>4482</v>
      </c>
      <c r="AR13" s="274">
        <v>-31.5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127474</v>
      </c>
      <c r="AP14" s="272">
        <v>5674</v>
      </c>
      <c r="AQ14" s="273">
        <v>2749</v>
      </c>
      <c r="AR14" s="274">
        <v>106.4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-138722</v>
      </c>
      <c r="AP15" s="272">
        <v>-6174</v>
      </c>
      <c r="AQ15" s="273">
        <v>-7399</v>
      </c>
      <c r="AR15" s="274">
        <v>-16.600000000000001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4363377</v>
      </c>
      <c r="AP16" s="272">
        <v>194204</v>
      </c>
      <c r="AQ16" s="273">
        <v>129397</v>
      </c>
      <c r="AR16" s="274">
        <v>50.1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15.62</v>
      </c>
      <c r="AP21" s="286">
        <v>11.07</v>
      </c>
      <c r="AQ21" s="287">
        <v>4.55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98.7</v>
      </c>
      <c r="AP22" s="291">
        <v>97.2</v>
      </c>
      <c r="AQ22" s="292">
        <v>1.5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1810883</v>
      </c>
      <c r="AP32" s="300">
        <v>80598</v>
      </c>
      <c r="AQ32" s="301">
        <v>74841</v>
      </c>
      <c r="AR32" s="302">
        <v>7.7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489</v>
      </c>
      <c r="AP34" s="300" t="s">
        <v>489</v>
      </c>
      <c r="AQ34" s="301">
        <v>1</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374826</v>
      </c>
      <c r="AP35" s="300">
        <v>16683</v>
      </c>
      <c r="AQ35" s="301">
        <v>16683</v>
      </c>
      <c r="AR35" s="302">
        <v>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t="s">
        <v>489</v>
      </c>
      <c r="AP36" s="300" t="s">
        <v>489</v>
      </c>
      <c r="AQ36" s="301">
        <v>2411</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929</v>
      </c>
      <c r="AP37" s="300">
        <v>41</v>
      </c>
      <c r="AQ37" s="301">
        <v>548</v>
      </c>
      <c r="AR37" s="302">
        <v>-92.5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489</v>
      </c>
      <c r="AP38" s="303" t="s">
        <v>489</v>
      </c>
      <c r="AQ38" s="304">
        <v>7</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-263931</v>
      </c>
      <c r="AP39" s="300">
        <v>-11747</v>
      </c>
      <c r="AQ39" s="301">
        <v>-3756</v>
      </c>
      <c r="AR39" s="302">
        <v>212.8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-1261137</v>
      </c>
      <c r="AP40" s="300">
        <v>-56130</v>
      </c>
      <c r="AQ40" s="301">
        <v>-63247</v>
      </c>
      <c r="AR40" s="302">
        <v>-11.3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661570</v>
      </c>
      <c r="AP41" s="300">
        <v>29445</v>
      </c>
      <c r="AQ41" s="301">
        <v>27488</v>
      </c>
      <c r="AR41" s="302">
        <v>7.1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2417975</v>
      </c>
      <c r="AN51" s="322">
        <v>97272</v>
      </c>
      <c r="AO51" s="323">
        <v>-33.799999999999997</v>
      </c>
      <c r="AP51" s="324">
        <v>92632</v>
      </c>
      <c r="AQ51" s="325">
        <v>-1.5</v>
      </c>
      <c r="AR51" s="326">
        <v>-32.299999999999997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980705</v>
      </c>
      <c r="AN52" s="330">
        <v>39452</v>
      </c>
      <c r="AO52" s="331">
        <v>10.6</v>
      </c>
      <c r="AP52" s="332">
        <v>47978</v>
      </c>
      <c r="AQ52" s="333">
        <v>-2</v>
      </c>
      <c r="AR52" s="334">
        <v>12.6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4863048</v>
      </c>
      <c r="AN53" s="322">
        <v>200695</v>
      </c>
      <c r="AO53" s="323">
        <v>106.3</v>
      </c>
      <c r="AP53" s="324">
        <v>96469</v>
      </c>
      <c r="AQ53" s="325">
        <v>4.0999999999999996</v>
      </c>
      <c r="AR53" s="326">
        <v>102.2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2402230</v>
      </c>
      <c r="AN54" s="330">
        <v>99139</v>
      </c>
      <c r="AO54" s="331">
        <v>151.30000000000001</v>
      </c>
      <c r="AP54" s="332">
        <v>49775</v>
      </c>
      <c r="AQ54" s="333">
        <v>3.7</v>
      </c>
      <c r="AR54" s="334">
        <v>147.6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3355828</v>
      </c>
      <c r="AN55" s="322">
        <v>142522</v>
      </c>
      <c r="AO55" s="323">
        <v>-29</v>
      </c>
      <c r="AP55" s="324">
        <v>85743</v>
      </c>
      <c r="AQ55" s="325">
        <v>-11.1</v>
      </c>
      <c r="AR55" s="326">
        <v>-17.899999999999999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2401488</v>
      </c>
      <c r="AN56" s="330">
        <v>101991</v>
      </c>
      <c r="AO56" s="331">
        <v>2.9</v>
      </c>
      <c r="AP56" s="332">
        <v>45231</v>
      </c>
      <c r="AQ56" s="333">
        <v>-9.1</v>
      </c>
      <c r="AR56" s="334">
        <v>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6855332</v>
      </c>
      <c r="AN57" s="322">
        <v>297980</v>
      </c>
      <c r="AO57" s="323">
        <v>109.1</v>
      </c>
      <c r="AP57" s="324">
        <v>92509</v>
      </c>
      <c r="AQ57" s="325">
        <v>7.9</v>
      </c>
      <c r="AR57" s="326">
        <v>101.2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5445400</v>
      </c>
      <c r="AN58" s="330">
        <v>236695</v>
      </c>
      <c r="AO58" s="331">
        <v>132.1</v>
      </c>
      <c r="AP58" s="332">
        <v>52274</v>
      </c>
      <c r="AQ58" s="333">
        <v>15.6</v>
      </c>
      <c r="AR58" s="334">
        <v>116.5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3849871</v>
      </c>
      <c r="AN59" s="322">
        <v>171349</v>
      </c>
      <c r="AO59" s="323">
        <v>-42.5</v>
      </c>
      <c r="AP59" s="324">
        <v>98544</v>
      </c>
      <c r="AQ59" s="325">
        <v>6.5</v>
      </c>
      <c r="AR59" s="326">
        <v>-49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2916229</v>
      </c>
      <c r="AN60" s="330">
        <v>129795</v>
      </c>
      <c r="AO60" s="331">
        <v>-45.2</v>
      </c>
      <c r="AP60" s="332">
        <v>55816</v>
      </c>
      <c r="AQ60" s="333">
        <v>6.8</v>
      </c>
      <c r="AR60" s="334">
        <v>-52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4268411</v>
      </c>
      <c r="AN61" s="337">
        <v>181964</v>
      </c>
      <c r="AO61" s="338">
        <v>22</v>
      </c>
      <c r="AP61" s="339">
        <v>93179</v>
      </c>
      <c r="AQ61" s="340">
        <v>1.2</v>
      </c>
      <c r="AR61" s="326">
        <v>20.8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2829210</v>
      </c>
      <c r="AN62" s="330">
        <v>121414</v>
      </c>
      <c r="AO62" s="331">
        <v>50.3</v>
      </c>
      <c r="AP62" s="332">
        <v>50215</v>
      </c>
      <c r="AQ62" s="333">
        <v>3</v>
      </c>
      <c r="AR62" s="334">
        <v>47.3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R9KCQexc1tEMGV+3cErCYh4Lgu4xmuYRjNnYI9hPIisBfSXTZV9Pg/qrR4W3vaMV5xHN/epL/Xzf8ePkueFiw==" saltValue="HK1f5LGCsv/kfTJ3ogPv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9"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2KCcn5hWhQK1JsIK/k1oeCapKO/2qSd5Z5Uqr2UsORc+FycBE4Uzf8AAm72mTYRIJR/1YnFVt0T15FELMSic7w==" saltValue="Ek4ZrsQVvPNgPdHnkXyz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3"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JQ62U4NnmItyY+syBuVFArBS9FBBwAYSW/qgASUphFJrrVa4Pbt/KbzD1cBqQY4tYc8MVy40DUSmLpxMRcmQkw==" saltValue="C0vGzceq/C+HblG6/jYq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5" zoomScale="55" zoomScaleNormal="5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10.11</v>
      </c>
      <c r="G47" s="12">
        <v>16.57</v>
      </c>
      <c r="H47" s="12">
        <v>23.27</v>
      </c>
      <c r="I47" s="12">
        <v>28.46</v>
      </c>
      <c r="J47" s="13">
        <v>17.93</v>
      </c>
    </row>
    <row r="48" spans="2:10" ht="57.75" customHeight="1" x14ac:dyDescent="0.2">
      <c r="B48" s="14"/>
      <c r="C48" s="1141" t="s">
        <v>4</v>
      </c>
      <c r="D48" s="1141"/>
      <c r="E48" s="1142"/>
      <c r="F48" s="15">
        <v>6.77</v>
      </c>
      <c r="G48" s="16">
        <v>11.83</v>
      </c>
      <c r="H48" s="16">
        <v>10.48</v>
      </c>
      <c r="I48" s="16">
        <v>3.67</v>
      </c>
      <c r="J48" s="17">
        <v>0.75</v>
      </c>
    </row>
    <row r="49" spans="2:10" ht="57.75" customHeight="1" thickBot="1" x14ac:dyDescent="0.25">
      <c r="B49" s="18"/>
      <c r="C49" s="1143" t="s">
        <v>5</v>
      </c>
      <c r="D49" s="1143"/>
      <c r="E49" s="1144"/>
      <c r="F49" s="19">
        <v>5.71</v>
      </c>
      <c r="G49" s="20">
        <v>12.06</v>
      </c>
      <c r="H49" s="20">
        <v>4.29</v>
      </c>
      <c r="I49" s="20" t="s">
        <v>534</v>
      </c>
      <c r="J49" s="21" t="s">
        <v>535</v>
      </c>
    </row>
    <row r="50" spans="2:10" ht="13" x14ac:dyDescent="0.2"/>
  </sheetData>
  <sheetProtection algorithmName="SHA-512" hashValue="XkF/xivFY5mXdu1TM2SiYKISsp571zBzBmSD3PgBDR8TG6z1pN8kY7XK1WkLz9l2soQb6N+bNAfoYHSWiviXwA==" saltValue="VJXFhz8cI4WH10xI74VBy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堀田＿昌吾</cp:lastModifiedBy>
  <cp:lastPrinted>2026-03-05T00:03:06Z</cp:lastPrinted>
  <dcterms:created xsi:type="dcterms:W3CDTF">2026-02-23T03:54:48Z</dcterms:created>
  <dcterms:modified xsi:type="dcterms:W3CDTF">2026-03-12T04:32:25Z</dcterms:modified>
  <cp:category/>
</cp:coreProperties>
</file>