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66" activeTab="0"/>
  </bookViews>
  <sheets>
    <sheet name="【様式1－1】資金収支 （法人全体）" sheetId="1" r:id="rId1"/>
    <sheet name="【様式2－1】事業活動" sheetId="2" r:id="rId2"/>
    <sheet name="【様式3－1】貸借 (法人全体)" sheetId="3" r:id="rId3"/>
  </sheets>
  <definedNames>
    <definedName name="_xlnm.Print_Area" localSheetId="0">'【様式1－1】資金収支 （法人全体）'!$A$1:$G$58</definedName>
    <definedName name="_xlnm.Print_Area" localSheetId="1">'【様式2－1】事業活動'!$A$1:$F$74</definedName>
  </definedNames>
  <calcPr fullCalcOnLoad="1"/>
</workbook>
</file>

<file path=xl/sharedStrings.xml><?xml version="1.0" encoding="utf-8"?>
<sst xmlns="http://schemas.openxmlformats.org/spreadsheetml/2006/main" count="254" uniqueCount="235">
  <si>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</si>
  <si>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</si>
  <si>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</si>
  <si>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</si>
  <si>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</si>
  <si>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</si>
  <si>
    <t>負　　債　　の　　部</t>
  </si>
  <si>
    <t>当年</t>
  </si>
  <si>
    <t>前年</t>
  </si>
  <si>
    <t>増減</t>
  </si>
  <si>
    <t>度末</t>
  </si>
  <si>
    <t>流動資産</t>
  </si>
  <si>
    <t>備考</t>
  </si>
  <si>
    <t>収入</t>
  </si>
  <si>
    <t>支出</t>
  </si>
  <si>
    <t>人件費支出</t>
  </si>
  <si>
    <t>固定資産取得支出</t>
  </si>
  <si>
    <t>収入</t>
  </si>
  <si>
    <t>　予備費支出(10)</t>
  </si>
  <si>
    <t>収益</t>
  </si>
  <si>
    <t>費用</t>
  </si>
  <si>
    <t>繰越活動増減差額の部</t>
  </si>
  <si>
    <t>特別増減の部</t>
  </si>
  <si>
    <t>事業活動計算書</t>
  </si>
  <si>
    <t>貸　　　借　　　対　　　照　　　表</t>
  </si>
  <si>
    <t>特別収益計(８)</t>
  </si>
  <si>
    <t>特別費用計(９)</t>
  </si>
  <si>
    <t>第1号の1様式</t>
  </si>
  <si>
    <t>第2号の1様式</t>
  </si>
  <si>
    <t>就労支援事業収入</t>
  </si>
  <si>
    <t>事務費支出</t>
  </si>
  <si>
    <t>事業費支出</t>
  </si>
  <si>
    <t>就労支援事業支出</t>
  </si>
  <si>
    <t>流動資産評価損等による資金減少額</t>
  </si>
  <si>
    <t>就労支援事業収益</t>
  </si>
  <si>
    <t>固定資産売却益</t>
  </si>
  <si>
    <t>現金預金</t>
  </si>
  <si>
    <t>有価証券</t>
  </si>
  <si>
    <t>事業未収金</t>
  </si>
  <si>
    <t>未収金</t>
  </si>
  <si>
    <t>経常経費寄附金収入</t>
  </si>
  <si>
    <t>長期貸付金</t>
  </si>
  <si>
    <t>差入保証金</t>
  </si>
  <si>
    <t>サービス活動増減の部</t>
  </si>
  <si>
    <t>サービス活動収益計(１)</t>
  </si>
  <si>
    <t>サービス活動費用計（２）</t>
  </si>
  <si>
    <t>サービス活動外増減の部</t>
  </si>
  <si>
    <t>経常増減差額(７)=(３)＋(６)</t>
  </si>
  <si>
    <t>第3号の1様式</t>
  </si>
  <si>
    <t>　サービス活動増減差額 (３)＝(１)－（２）</t>
  </si>
  <si>
    <t>サービス活動外収益計(４)</t>
  </si>
  <si>
    <t>サービス活動外費用計(５)</t>
  </si>
  <si>
    <t>　サービス活動外増減差額(６)＝(４)-（５）</t>
  </si>
  <si>
    <t>　特別増減差額(10)=(８)-(９)</t>
  </si>
  <si>
    <t>固定資産除却・廃棄支出</t>
  </si>
  <si>
    <t>未収収益</t>
  </si>
  <si>
    <t>徴収不能引当金繰入</t>
  </si>
  <si>
    <t>ファイナンス・リース債務の返済支出</t>
  </si>
  <si>
    <t>未収補助金</t>
  </si>
  <si>
    <t>１年以内回収予定長期貸付金</t>
  </si>
  <si>
    <t>徴収不能引当金</t>
  </si>
  <si>
    <t>建設仮勘定</t>
  </si>
  <si>
    <t>事業区分間貸付金</t>
  </si>
  <si>
    <t>投資有価証券評価益</t>
  </si>
  <si>
    <t>権利</t>
  </si>
  <si>
    <t>その他の固定資産</t>
  </si>
  <si>
    <t>勘定科目</t>
  </si>
  <si>
    <t>次期繰越活動増減差額</t>
  </si>
  <si>
    <t>診療・療養費等材料</t>
  </si>
  <si>
    <t>有価証券評価損</t>
  </si>
  <si>
    <t>投資有価証券評価損</t>
  </si>
  <si>
    <t>事業費</t>
  </si>
  <si>
    <t>長期前払費用</t>
  </si>
  <si>
    <t>積立資産支出</t>
  </si>
  <si>
    <t>長期運営資金借入金元金償還支出</t>
  </si>
  <si>
    <t>積立資産取崩収入</t>
  </si>
  <si>
    <t>長期運営資金借入金収入</t>
  </si>
  <si>
    <t>長期運営資金借入金元金償還寄附金収入</t>
  </si>
  <si>
    <t>　施設整備等資金収支差額(６)=(４)－(５)</t>
  </si>
  <si>
    <t>施設整備等支出計(５)</t>
  </si>
  <si>
    <t>設備資金借入金元金償還支出</t>
  </si>
  <si>
    <t>施設整備等収入計(４)</t>
  </si>
  <si>
    <t>固定資産売却収入</t>
  </si>
  <si>
    <t>設備資金借入金収入</t>
  </si>
  <si>
    <t>施設整備等寄附金収入</t>
  </si>
  <si>
    <t>施設整備等補助金収入</t>
  </si>
  <si>
    <t>施設整備等による収支</t>
  </si>
  <si>
    <t>資金収支計算書</t>
  </si>
  <si>
    <t>定期預金</t>
  </si>
  <si>
    <t>借入金利息補助金収入</t>
  </si>
  <si>
    <t>介護保険事業収益</t>
  </si>
  <si>
    <t>老人福祉事業収益</t>
  </si>
  <si>
    <t>児童福祉事業収益</t>
  </si>
  <si>
    <t>保育事業収益</t>
  </si>
  <si>
    <t>生活保護事業収益</t>
  </si>
  <si>
    <t>医療事業収益</t>
  </si>
  <si>
    <t>受取利息配当金収入</t>
  </si>
  <si>
    <t>流動資産評価益等による資金増加額</t>
  </si>
  <si>
    <t>その他の施設整備等による収入</t>
  </si>
  <si>
    <t>その他の施設整備等による支出</t>
  </si>
  <si>
    <t>その他の活動による収入</t>
  </si>
  <si>
    <t>その他の活動による支出</t>
  </si>
  <si>
    <t>　当期資金収支差額合計(11)=(３)+(６)+(９)－(10)</t>
  </si>
  <si>
    <t>　前期末支払資金残高(12)</t>
  </si>
  <si>
    <t>　当期末支払資金残高(11)＋(12)</t>
  </si>
  <si>
    <r>
      <t>障害福祉サービス等事業</t>
    </r>
    <r>
      <rPr>
        <sz val="11"/>
        <color indexed="8"/>
        <rFont val="ＭＳ 明朝"/>
        <family val="1"/>
      </rPr>
      <t>収入</t>
    </r>
  </si>
  <si>
    <t>その他の収入</t>
  </si>
  <si>
    <r>
      <t>事業</t>
    </r>
    <r>
      <rPr>
        <sz val="11"/>
        <color indexed="8"/>
        <rFont val="ＭＳ 明朝"/>
        <family val="1"/>
      </rPr>
      <t>活動収入計(１)</t>
    </r>
  </si>
  <si>
    <r>
      <t>支払</t>
    </r>
    <r>
      <rPr>
        <sz val="11"/>
        <color indexed="8"/>
        <rFont val="ＭＳ 明朝"/>
        <family val="1"/>
      </rPr>
      <t>利息支出</t>
    </r>
  </si>
  <si>
    <t>その他の支出</t>
  </si>
  <si>
    <r>
      <t>事業</t>
    </r>
    <r>
      <rPr>
        <sz val="11"/>
        <color indexed="8"/>
        <rFont val="ＭＳ 明朝"/>
        <family val="1"/>
      </rPr>
      <t>活動支出計(２)</t>
    </r>
  </si>
  <si>
    <r>
      <t>　事業</t>
    </r>
    <r>
      <rPr>
        <sz val="11"/>
        <color indexed="8"/>
        <rFont val="ＭＳ 明朝"/>
        <family val="1"/>
      </rPr>
      <t>活動資金収支差額(３)=(１)－(２)</t>
    </r>
  </si>
  <si>
    <t>その他の活動による収支</t>
  </si>
  <si>
    <r>
      <t>その他の活動</t>
    </r>
    <r>
      <rPr>
        <sz val="11"/>
        <color indexed="8"/>
        <rFont val="ＭＳ 明朝"/>
        <family val="1"/>
      </rPr>
      <t>支出計(８)</t>
    </r>
  </si>
  <si>
    <r>
      <t>　その他の</t>
    </r>
    <r>
      <rPr>
        <sz val="11"/>
        <color indexed="8"/>
        <rFont val="ＭＳ 明朝"/>
        <family val="1"/>
      </rPr>
      <t>活動資金収支差額(９)=(７)－(８)</t>
    </r>
  </si>
  <si>
    <t>人件費</t>
  </si>
  <si>
    <t>事務費</t>
  </si>
  <si>
    <t>就労支援事業費用</t>
  </si>
  <si>
    <t>利用者負担軽減額</t>
  </si>
  <si>
    <t>減価償却費</t>
  </si>
  <si>
    <t>徴収不能額</t>
  </si>
  <si>
    <t>受取利息配当金収益</t>
  </si>
  <si>
    <t>有価証券評価益</t>
  </si>
  <si>
    <t>有価証券売却益</t>
  </si>
  <si>
    <t>投資有価証券売却益</t>
  </si>
  <si>
    <t>有価証券売却損</t>
  </si>
  <si>
    <t>投資有価証券売却損</t>
  </si>
  <si>
    <t>資産評価損</t>
  </si>
  <si>
    <t>固定資産受贈額</t>
  </si>
  <si>
    <t>その他の特別収益</t>
  </si>
  <si>
    <t>基本金組入額</t>
  </si>
  <si>
    <t>固定資産売却損・処分損</t>
  </si>
  <si>
    <t>国庫補助金等特別積立金積立額</t>
  </si>
  <si>
    <t>災害損失</t>
  </si>
  <si>
    <r>
      <t>障害福祉サービス等事業</t>
    </r>
    <r>
      <rPr>
        <sz val="11"/>
        <color indexed="8"/>
        <rFont val="ＭＳ 明朝"/>
        <family val="1"/>
      </rPr>
      <t>収益</t>
    </r>
  </si>
  <si>
    <r>
      <t>その他の</t>
    </r>
    <r>
      <rPr>
        <sz val="11"/>
        <color indexed="8"/>
        <rFont val="ＭＳ 明朝"/>
        <family val="1"/>
      </rPr>
      <t>収益</t>
    </r>
  </si>
  <si>
    <r>
      <t>その他の</t>
    </r>
    <r>
      <rPr>
        <sz val="11"/>
        <color indexed="8"/>
        <rFont val="ＭＳ 明朝"/>
        <family val="1"/>
      </rPr>
      <t>費用</t>
    </r>
  </si>
  <si>
    <t>借入金利息補助金収益</t>
  </si>
  <si>
    <r>
      <t>その他のサービス</t>
    </r>
    <r>
      <rPr>
        <sz val="11"/>
        <color indexed="8"/>
        <rFont val="ＭＳ 明朝"/>
        <family val="1"/>
      </rPr>
      <t>活動外収益</t>
    </r>
  </si>
  <si>
    <r>
      <t>支払</t>
    </r>
    <r>
      <rPr>
        <sz val="11"/>
        <color indexed="8"/>
        <rFont val="ＭＳ 明朝"/>
        <family val="1"/>
      </rPr>
      <t>利息</t>
    </r>
  </si>
  <si>
    <t>施設整備等補助金収益</t>
  </si>
  <si>
    <t>施設整備等寄附金収益</t>
  </si>
  <si>
    <t>長期運営資金借入金元金償還寄附金収益</t>
  </si>
  <si>
    <t>その他の特別損失</t>
  </si>
  <si>
    <t>経常経費寄附金収益</t>
  </si>
  <si>
    <r>
      <t>その他のサービス</t>
    </r>
    <r>
      <rPr>
        <sz val="11"/>
        <color indexed="8"/>
        <rFont val="ＭＳ 明朝"/>
        <family val="1"/>
      </rPr>
      <t>活動外費用</t>
    </r>
  </si>
  <si>
    <t>受取手形</t>
  </si>
  <si>
    <t>貯蔵品</t>
  </si>
  <si>
    <t>医薬品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</si>
  <si>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</si>
  <si>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</si>
  <si>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</si>
  <si>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</si>
  <si>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</si>
  <si>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</si>
  <si>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</si>
  <si>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</si>
  <si>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</si>
  <si>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固定資産</t>
  </si>
  <si>
    <t xml:space="preserve"> 基本財産</t>
  </si>
  <si>
    <t>土地</t>
  </si>
  <si>
    <t>建物</t>
  </si>
  <si>
    <t>投資有価証券</t>
  </si>
  <si>
    <t xml:space="preserve"> その他の固定資産</t>
  </si>
  <si>
    <t>構築物</t>
  </si>
  <si>
    <t>機械及び装置</t>
  </si>
  <si>
    <t>純　　資　　産　　の　　部</t>
  </si>
  <si>
    <t>器具及び備品</t>
  </si>
  <si>
    <t>基本金</t>
  </si>
  <si>
    <t>国庫補助金等特別積立金</t>
  </si>
  <si>
    <t>その他の積立金</t>
  </si>
  <si>
    <t>（うち当期活動増減差額）</t>
  </si>
  <si>
    <t>資産の部合計</t>
  </si>
  <si>
    <r>
      <t>車輌</t>
    </r>
    <r>
      <rPr>
        <sz val="11"/>
        <color indexed="8"/>
        <rFont val="ＭＳ 明朝"/>
        <family val="1"/>
      </rPr>
      <t>運搬具</t>
    </r>
  </si>
  <si>
    <t>授産事業費用</t>
  </si>
  <si>
    <t>（単位：円）</t>
  </si>
  <si>
    <t>投資有価証券売却収入</t>
  </si>
  <si>
    <t>投資有価証券取得支出</t>
  </si>
  <si>
    <t>無形リース資産</t>
  </si>
  <si>
    <t>退職給付引当資産</t>
  </si>
  <si>
    <t>（単位：円）</t>
  </si>
  <si>
    <t>予算(A)</t>
  </si>
  <si>
    <t>決算(B)</t>
  </si>
  <si>
    <t>差異(A)-(B)</t>
  </si>
  <si>
    <t>長期貸付金回収収入</t>
  </si>
  <si>
    <t>その他の活動収入計(７)</t>
  </si>
  <si>
    <t>長期貸付金支出</t>
  </si>
  <si>
    <t>当年度決算(A)</t>
  </si>
  <si>
    <t>前年度決算(B)</t>
  </si>
  <si>
    <t>増減(A)-(B)</t>
  </si>
  <si>
    <t>国庫補助金等特別積立金取崩額</t>
  </si>
  <si>
    <t>当期活動増減差額(11)=(7)+(10)</t>
  </si>
  <si>
    <t>前期繰越活動増減差額(12）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</si>
  <si>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</si>
  <si>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</si>
  <si>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</si>
  <si>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</si>
  <si>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</si>
  <si>
    <t>有形リース資産</t>
  </si>
  <si>
    <t>ソフトウェア</t>
  </si>
  <si>
    <t>長期預り金積立資産</t>
  </si>
  <si>
    <t>国庫補助金等特別積立金取崩額（除却等）</t>
  </si>
  <si>
    <t>（自）平２７年４月１日　（至）平成２８年３月３１日</t>
  </si>
  <si>
    <t>拠点区分間繰入金収益</t>
  </si>
  <si>
    <t>拠点区分間繰入金費用</t>
  </si>
  <si>
    <t>社会福祉法人　希望の家</t>
  </si>
  <si>
    <t>平成２８年　３月３１日現在</t>
  </si>
  <si>
    <t>建物付属設備</t>
  </si>
  <si>
    <t>　短期運営資金借入金</t>
  </si>
  <si>
    <t>　事業未払金</t>
  </si>
  <si>
    <t>　その他の未払金</t>
  </si>
  <si>
    <t>　支払手形</t>
  </si>
  <si>
    <r>
      <t>　役員</t>
    </r>
    <r>
      <rPr>
        <sz val="11"/>
        <color indexed="8"/>
        <rFont val="ＭＳ 明朝"/>
        <family val="1"/>
      </rPr>
      <t>等短期借入金</t>
    </r>
  </si>
  <si>
    <t>　１年以内返済予定設備資金借入金</t>
  </si>
  <si>
    <t>　１年以内返済予定長期運営資金借入金</t>
  </si>
  <si>
    <t>　１年以内返済予定リース債務</t>
  </si>
  <si>
    <t>　１年以内返済予定役員等長期借入金</t>
  </si>
  <si>
    <r>
      <t>　1年以内支払</t>
    </r>
    <r>
      <rPr>
        <sz val="10"/>
        <color indexed="8"/>
        <rFont val="ＭＳ 明朝"/>
        <family val="1"/>
      </rPr>
      <t>予定長期未払金</t>
    </r>
  </si>
  <si>
    <t>　未払費用</t>
  </si>
  <si>
    <t>　預り金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</si>
  <si>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</si>
  <si>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</si>
  <si>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</si>
  <si>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</si>
  <si>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</si>
  <si>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</si>
  <si>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　事業区分間借入金</t>
  </si>
  <si>
    <t>　設備資金借入金</t>
  </si>
  <si>
    <t>　長期運営資金借入金</t>
  </si>
  <si>
    <t>　リース債務</t>
  </si>
  <si>
    <r>
      <t>　役員</t>
    </r>
    <r>
      <rPr>
        <sz val="11"/>
        <color indexed="8"/>
        <rFont val="ＭＳ 明朝"/>
        <family val="1"/>
      </rPr>
      <t>等長期借入金</t>
    </r>
  </si>
  <si>
    <t>　退職給付引当金</t>
  </si>
  <si>
    <t>　長期未払金</t>
  </si>
  <si>
    <t>　長期預り金</t>
  </si>
  <si>
    <t>　その他の固定負債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</si>
</sst>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\-#,##0;&quot;-&quot;"/>
    <numFmt numFmtId="182" formatCode="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1" fillId="0" borderId="1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vertical="center" shrinkToFit="1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vertical="center" shrinkToFit="1"/>
    </xf>
    <xf numFmtId="0" fontId="51" fillId="0" borderId="15" xfId="0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0" fontId="51" fillId="0" borderId="2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Alignment="1">
      <alignment horizontal="centerContinuous" vertical="center" shrinkToFit="1"/>
    </xf>
    <xf numFmtId="0" fontId="51" fillId="0" borderId="13" xfId="0" applyFont="1" applyFill="1" applyBorder="1" applyAlignment="1">
      <alignment horizontal="centerContinuous" vertical="center" shrinkToFit="1"/>
    </xf>
    <xf numFmtId="0" fontId="51" fillId="0" borderId="17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vertical="center" shrinkToFit="1"/>
    </xf>
    <xf numFmtId="0" fontId="51" fillId="0" borderId="23" xfId="0" applyFont="1" applyFill="1" applyBorder="1" applyAlignment="1">
      <alignment horizontal="left" vertical="center" indent="1" shrinkToFit="1"/>
    </xf>
    <xf numFmtId="0" fontId="51" fillId="0" borderId="24" xfId="0" applyFont="1" applyFill="1" applyBorder="1" applyAlignment="1">
      <alignment horizontal="left" vertical="center" indent="1" shrinkToFit="1"/>
    </xf>
    <xf numFmtId="0" fontId="51" fillId="0" borderId="19" xfId="0" applyFont="1" applyFill="1" applyBorder="1" applyAlignment="1">
      <alignment horizontal="left" vertical="center" indent="1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horizontal="right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horizontal="left" vertical="center" indent="1" shrinkToFit="1"/>
    </xf>
    <xf numFmtId="0" fontId="51" fillId="0" borderId="0" xfId="0" applyFont="1" applyFill="1" applyAlignment="1">
      <alignment horizontal="center" vertical="center" shrinkToFit="1"/>
    </xf>
    <xf numFmtId="0" fontId="51" fillId="0" borderId="16" xfId="0" applyFont="1" applyFill="1" applyBorder="1" applyAlignment="1">
      <alignment vertical="center" shrinkToFit="1"/>
    </xf>
    <xf numFmtId="0" fontId="51" fillId="0" borderId="16" xfId="0" applyFont="1" applyFill="1" applyBorder="1" applyAlignment="1">
      <alignment horizontal="left" vertical="center" shrinkToFit="1"/>
    </xf>
    <xf numFmtId="0" fontId="51" fillId="0" borderId="2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38" fontId="51" fillId="0" borderId="16" xfId="58" applyFont="1" applyFill="1" applyBorder="1" applyAlignment="1">
      <alignment vertical="center" shrinkToFit="1"/>
    </xf>
    <xf numFmtId="38" fontId="51" fillId="0" borderId="12" xfId="58" applyFont="1" applyFill="1" applyBorder="1" applyAlignment="1">
      <alignment vertical="center" shrinkToFit="1"/>
    </xf>
    <xf numFmtId="38" fontId="51" fillId="0" borderId="13" xfId="58" applyFont="1" applyFill="1" applyBorder="1" applyAlignment="1">
      <alignment vertical="center" shrinkToFit="1"/>
    </xf>
    <xf numFmtId="38" fontId="51" fillId="0" borderId="14" xfId="58" applyFont="1" applyFill="1" applyBorder="1" applyAlignment="1">
      <alignment vertical="center" shrinkToFit="1"/>
    </xf>
    <xf numFmtId="38" fontId="51" fillId="0" borderId="26" xfId="58" applyFont="1" applyFill="1" applyBorder="1" applyAlignment="1">
      <alignment vertical="center" shrinkToFit="1"/>
    </xf>
    <xf numFmtId="38" fontId="51" fillId="0" borderId="2" xfId="58" applyFont="1" applyFill="1" applyBorder="1" applyAlignment="1">
      <alignment vertical="center" shrinkToFit="1"/>
    </xf>
    <xf numFmtId="38" fontId="51" fillId="0" borderId="16" xfId="58" applyFont="1" applyFill="1" applyBorder="1" applyAlignment="1">
      <alignment horizontal="right" vertical="center" shrinkToFit="1"/>
    </xf>
    <xf numFmtId="38" fontId="51" fillId="0" borderId="12" xfId="58" applyFont="1" applyFill="1" applyBorder="1" applyAlignment="1">
      <alignment horizontal="right" vertical="center" shrinkToFit="1"/>
    </xf>
    <xf numFmtId="0" fontId="51" fillId="0" borderId="16" xfId="0" applyFont="1" applyFill="1" applyBorder="1" applyAlignment="1">
      <alignment vertical="center" shrinkToFit="1"/>
    </xf>
    <xf numFmtId="0" fontId="51" fillId="0" borderId="0" xfId="0" applyFont="1" applyFill="1" applyAlignment="1">
      <alignment horizontal="right" vertical="center"/>
    </xf>
    <xf numFmtId="38" fontId="51" fillId="0" borderId="13" xfId="58" applyFont="1" applyFill="1" applyBorder="1" applyAlignment="1">
      <alignment horizontal="center" vertical="center" shrinkToFit="1"/>
    </xf>
    <xf numFmtId="38" fontId="51" fillId="0" borderId="27" xfId="58" applyFont="1" applyFill="1" applyBorder="1" applyAlignment="1">
      <alignment vertical="center" shrinkToFit="1"/>
    </xf>
    <xf numFmtId="38" fontId="51" fillId="0" borderId="28" xfId="58" applyFont="1" applyFill="1" applyBorder="1" applyAlignment="1">
      <alignment vertical="center" shrinkToFit="1"/>
    </xf>
    <xf numFmtId="38" fontId="51" fillId="0" borderId="29" xfId="58" applyFont="1" applyFill="1" applyBorder="1" applyAlignment="1">
      <alignment vertical="center" shrinkToFit="1"/>
    </xf>
    <xf numFmtId="38" fontId="51" fillId="0" borderId="22" xfId="58" applyFont="1" applyFill="1" applyBorder="1" applyAlignment="1">
      <alignment vertical="center" shrinkToFit="1"/>
    </xf>
    <xf numFmtId="38" fontId="51" fillId="0" borderId="30" xfId="58" applyFont="1" applyFill="1" applyBorder="1" applyAlignment="1">
      <alignment vertical="center" shrinkToFit="1"/>
    </xf>
    <xf numFmtId="38" fontId="51" fillId="0" borderId="31" xfId="58" applyFont="1" applyFill="1" applyBorder="1" applyAlignment="1">
      <alignment vertical="center" shrinkToFit="1"/>
    </xf>
    <xf numFmtId="38" fontId="51" fillId="0" borderId="32" xfId="58" applyFont="1" applyFill="1" applyBorder="1" applyAlignment="1">
      <alignment horizontal="left" vertical="center" shrinkToFit="1"/>
    </xf>
    <xf numFmtId="38" fontId="51" fillId="0" borderId="23" xfId="58" applyFont="1" applyFill="1" applyBorder="1" applyAlignment="1">
      <alignment vertical="center" shrinkToFit="1"/>
    </xf>
    <xf numFmtId="38" fontId="51" fillId="0" borderId="33" xfId="58" applyFont="1" applyFill="1" applyBorder="1" applyAlignment="1">
      <alignment vertical="center" shrinkToFit="1"/>
    </xf>
    <xf numFmtId="38" fontId="51" fillId="0" borderId="34" xfId="58" applyFont="1" applyFill="1" applyBorder="1" applyAlignment="1">
      <alignment vertical="center" shrinkToFit="1"/>
    </xf>
    <xf numFmtId="38" fontId="51" fillId="0" borderId="12" xfId="58" applyFont="1" applyFill="1" applyBorder="1" applyAlignment="1">
      <alignment horizontal="left" vertical="center" shrinkToFit="1"/>
    </xf>
    <xf numFmtId="38" fontId="51" fillId="0" borderId="24" xfId="58" applyFont="1" applyFill="1" applyBorder="1" applyAlignment="1">
      <alignment vertical="center" shrinkToFit="1"/>
    </xf>
    <xf numFmtId="38" fontId="51" fillId="0" borderId="25" xfId="58" applyFont="1" applyFill="1" applyBorder="1" applyAlignment="1">
      <alignment vertical="center" shrinkToFit="1"/>
    </xf>
    <xf numFmtId="38" fontId="51" fillId="0" borderId="35" xfId="58" applyFont="1" applyFill="1" applyBorder="1" applyAlignment="1">
      <alignment vertical="center" shrinkToFit="1"/>
    </xf>
    <xf numFmtId="38" fontId="51" fillId="0" borderId="36" xfId="58" applyFont="1" applyFill="1" applyBorder="1" applyAlignment="1">
      <alignment vertical="center" shrinkToFit="1"/>
    </xf>
    <xf numFmtId="38" fontId="51" fillId="0" borderId="25" xfId="58" applyFont="1" applyFill="1" applyBorder="1" applyAlignment="1">
      <alignment horizontal="center" vertical="center" shrinkToFit="1"/>
    </xf>
    <xf numFmtId="38" fontId="51" fillId="0" borderId="35" xfId="58" applyFont="1" applyFill="1" applyBorder="1" applyAlignment="1">
      <alignment horizontal="center" vertical="center" shrinkToFit="1"/>
    </xf>
    <xf numFmtId="38" fontId="51" fillId="0" borderId="36" xfId="58" applyFont="1" applyFill="1" applyBorder="1" applyAlignment="1">
      <alignment horizontal="center" vertical="center" shrinkToFit="1"/>
    </xf>
    <xf numFmtId="38" fontId="51" fillId="0" borderId="32" xfId="58" applyFont="1" applyFill="1" applyBorder="1" applyAlignment="1">
      <alignment vertical="center" shrinkToFit="1"/>
    </xf>
    <xf numFmtId="38" fontId="51" fillId="0" borderId="17" xfId="58" applyFont="1" applyFill="1" applyBorder="1" applyAlignment="1">
      <alignment vertical="center" shrinkToFit="1"/>
    </xf>
    <xf numFmtId="38" fontId="51" fillId="0" borderId="18" xfId="58" applyFont="1" applyFill="1" applyBorder="1" applyAlignment="1">
      <alignment vertical="center" shrinkToFit="1"/>
    </xf>
    <xf numFmtId="38" fontId="51" fillId="0" borderId="37" xfId="58" applyFont="1" applyFill="1" applyBorder="1" applyAlignment="1">
      <alignment vertical="center" shrinkToFit="1"/>
    </xf>
    <xf numFmtId="38" fontId="51" fillId="0" borderId="0" xfId="58" applyFont="1" applyFill="1" applyBorder="1" applyAlignment="1">
      <alignment vertical="center" shrinkToFit="1"/>
    </xf>
    <xf numFmtId="38" fontId="51" fillId="0" borderId="0" xfId="58" applyFont="1" applyFill="1" applyAlignment="1">
      <alignment vertical="center" shrinkToFit="1"/>
    </xf>
    <xf numFmtId="38" fontId="51" fillId="0" borderId="38" xfId="58" applyFont="1" applyFill="1" applyBorder="1" applyAlignment="1">
      <alignment vertical="center" shrinkToFit="1"/>
    </xf>
    <xf numFmtId="38" fontId="51" fillId="0" borderId="39" xfId="58" applyFont="1" applyFill="1" applyBorder="1" applyAlignment="1">
      <alignment vertical="center" shrinkToFit="1"/>
    </xf>
    <xf numFmtId="38" fontId="51" fillId="0" borderId="40" xfId="58" applyFont="1" applyFill="1" applyBorder="1" applyAlignment="1">
      <alignment vertical="center" shrinkToFit="1"/>
    </xf>
    <xf numFmtId="0" fontId="51" fillId="0" borderId="16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 shrinkToFit="1"/>
    </xf>
    <xf numFmtId="0" fontId="51" fillId="0" borderId="4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center" vertical="center" textRotation="255" shrinkToFit="1"/>
    </xf>
    <xf numFmtId="0" fontId="51" fillId="0" borderId="16" xfId="0" applyFont="1" applyFill="1" applyBorder="1" applyAlignment="1">
      <alignment horizontal="center" vertical="center" textRotation="255" shrinkToFit="1"/>
    </xf>
    <xf numFmtId="0" fontId="49" fillId="0" borderId="12" xfId="0" applyFont="1" applyFill="1" applyBorder="1" applyAlignment="1">
      <alignment horizontal="center" vertical="center" textRotation="255" shrinkToFit="1"/>
    </xf>
    <xf numFmtId="0" fontId="49" fillId="0" borderId="14" xfId="0" applyFont="1" applyFill="1" applyBorder="1" applyAlignment="1">
      <alignment horizontal="center" vertical="center" textRotation="255" shrinkToFit="1"/>
    </xf>
    <xf numFmtId="0" fontId="51" fillId="0" borderId="12" xfId="0" applyFont="1" applyFill="1" applyBorder="1" applyAlignment="1">
      <alignment horizontal="center" vertical="center" textRotation="255" shrinkToFit="1"/>
    </xf>
    <xf numFmtId="0" fontId="51" fillId="0" borderId="14" xfId="0" applyFont="1" applyFill="1" applyBorder="1" applyAlignment="1">
      <alignment horizontal="center" vertical="center" textRotation="255" shrinkToFit="1"/>
    </xf>
    <xf numFmtId="0" fontId="49" fillId="0" borderId="12" xfId="0" applyFont="1" applyFill="1" applyBorder="1" applyAlignment="1">
      <alignment vertical="center" shrinkToFit="1"/>
    </xf>
    <xf numFmtId="0" fontId="49" fillId="0" borderId="14" xfId="0" applyFont="1" applyFill="1" applyBorder="1" applyAlignment="1">
      <alignment vertical="center" shrinkToFit="1"/>
    </xf>
    <xf numFmtId="0" fontId="51" fillId="0" borderId="0" xfId="0" applyFont="1" applyFill="1" applyAlignment="1">
      <alignment horizontal="left" vertical="center" shrinkToFit="1"/>
    </xf>
    <xf numFmtId="0" fontId="51" fillId="0" borderId="42" xfId="0" applyFont="1" applyFill="1" applyBorder="1" applyAlignment="1">
      <alignment horizontal="center" vertical="center" shrinkToFit="1"/>
    </xf>
    <xf numFmtId="0" fontId="51" fillId="0" borderId="2" xfId="0" applyFont="1" applyFill="1" applyBorder="1" applyAlignment="1">
      <alignment horizontal="center" vertical="center" shrinkToFit="1"/>
    </xf>
    <xf numFmtId="0" fontId="51" fillId="0" borderId="38" xfId="0" applyFont="1" applyFill="1" applyBorder="1" applyAlignment="1">
      <alignment horizontal="center" vertical="center" shrinkToFit="1"/>
    </xf>
    <xf numFmtId="0" fontId="51" fillId="0" borderId="42" xfId="0" applyFont="1" applyFill="1" applyBorder="1" applyAlignment="1">
      <alignment horizontal="left" vertical="center" shrinkToFit="1"/>
    </xf>
    <xf numFmtId="0" fontId="51" fillId="0" borderId="38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right" vertical="center" shrinkToFit="1"/>
    </xf>
    <xf numFmtId="0" fontId="51" fillId="0" borderId="2" xfId="0" applyFont="1" applyFill="1" applyBorder="1" applyAlignment="1">
      <alignment horizontal="left" vertical="center" shrinkToFit="1"/>
    </xf>
    <xf numFmtId="38" fontId="51" fillId="0" borderId="16" xfId="58" applyFont="1" applyFill="1" applyBorder="1" applyAlignment="1">
      <alignment horizontal="right" vertical="center" shrinkToFit="1"/>
    </xf>
    <xf numFmtId="38" fontId="51" fillId="0" borderId="14" xfId="58" applyFont="1" applyFill="1" applyBorder="1" applyAlignment="1">
      <alignment horizontal="right" vertical="center" shrinkToFit="1"/>
    </xf>
    <xf numFmtId="0" fontId="51" fillId="0" borderId="43" xfId="0" applyFont="1" applyFill="1" applyBorder="1" applyAlignment="1">
      <alignment horizontal="center" vertical="center" textRotation="255" shrinkToFit="1"/>
    </xf>
    <xf numFmtId="0" fontId="51" fillId="0" borderId="26" xfId="0" applyFont="1" applyFill="1" applyBorder="1" applyAlignment="1">
      <alignment horizontal="center" vertical="center" textRotation="255" shrinkToFit="1"/>
    </xf>
    <xf numFmtId="0" fontId="51" fillId="0" borderId="44" xfId="0" applyFont="1" applyFill="1" applyBorder="1" applyAlignment="1">
      <alignment horizontal="center" vertical="center" textRotation="255" shrinkToFit="1"/>
    </xf>
    <xf numFmtId="38" fontId="51" fillId="0" borderId="12" xfId="58" applyFont="1" applyFill="1" applyBorder="1" applyAlignment="1">
      <alignment vertical="center" shrinkToFit="1"/>
    </xf>
    <xf numFmtId="38" fontId="51" fillId="0" borderId="14" xfId="58" applyFont="1" applyFill="1" applyBorder="1" applyAlignment="1">
      <alignment vertical="center" shrinkToFit="1"/>
    </xf>
    <xf numFmtId="0" fontId="51" fillId="0" borderId="43" xfId="0" applyFont="1" applyFill="1" applyBorder="1" applyAlignment="1">
      <alignment horizontal="left" vertical="center" wrapText="1" shrinkToFit="1"/>
    </xf>
    <xf numFmtId="0" fontId="51" fillId="0" borderId="45" xfId="0" applyFont="1" applyFill="1" applyBorder="1" applyAlignment="1">
      <alignment horizontal="left" vertical="center" wrapText="1" shrinkToFit="1"/>
    </xf>
    <xf numFmtId="0" fontId="51" fillId="0" borderId="44" xfId="0" applyFont="1" applyFill="1" applyBorder="1" applyAlignment="1">
      <alignment horizontal="left" vertical="center" wrapText="1" shrinkToFit="1"/>
    </xf>
    <xf numFmtId="0" fontId="51" fillId="0" borderId="46" xfId="0" applyFont="1" applyFill="1" applyBorder="1" applyAlignment="1">
      <alignment horizontal="left" vertical="center" wrapText="1" shrinkToFit="1"/>
    </xf>
    <xf numFmtId="0" fontId="51" fillId="0" borderId="0" xfId="0" applyFont="1" applyFill="1" applyAlignment="1">
      <alignment horizontal="left" vertical="center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1" width="5.375" style="3" customWidth="1"/>
    <col min="2" max="2" width="3.375" style="3" customWidth="1"/>
    <col min="3" max="3" width="42.25390625" style="3" customWidth="1"/>
    <col min="4" max="7" width="12.625" style="3" customWidth="1"/>
    <col min="8" max="8" width="21.625" style="3" customWidth="1"/>
    <col min="9" max="16384" width="9.00390625" style="3" customWidth="1"/>
  </cols>
  <sheetData>
    <row r="1" spans="1:7" ht="18.75" customHeight="1">
      <c r="A1" s="92"/>
      <c r="B1" s="92"/>
      <c r="F1" s="93"/>
      <c r="G1" s="93"/>
    </row>
    <row r="2" spans="1:7" ht="4.5" customHeight="1">
      <c r="A2" s="32"/>
      <c r="B2" s="32"/>
      <c r="F2" s="5"/>
      <c r="G2" s="5"/>
    </row>
    <row r="3" spans="1:7" ht="15" customHeight="1">
      <c r="A3" s="32"/>
      <c r="B3" s="32"/>
      <c r="C3" s="32"/>
      <c r="D3" s="32"/>
      <c r="E3" s="94" t="s">
        <v>27</v>
      </c>
      <c r="F3" s="94"/>
      <c r="G3" s="94"/>
    </row>
    <row r="4" spans="1:7" ht="13.5">
      <c r="A4" s="92" t="s">
        <v>87</v>
      </c>
      <c r="B4" s="92"/>
      <c r="C4" s="92"/>
      <c r="D4" s="92"/>
      <c r="E4" s="92"/>
      <c r="F4" s="92"/>
      <c r="G4" s="92"/>
    </row>
    <row r="5" spans="1:7" ht="13.5">
      <c r="A5" s="92" t="s">
        <v>202</v>
      </c>
      <c r="B5" s="92"/>
      <c r="C5" s="92"/>
      <c r="D5" s="92"/>
      <c r="E5" s="92"/>
      <c r="F5" s="92"/>
      <c r="G5" s="92"/>
    </row>
    <row r="6" spans="1:7" ht="13.5">
      <c r="A6" s="86" t="s">
        <v>205</v>
      </c>
      <c r="B6" s="86"/>
      <c r="C6" s="86"/>
      <c r="D6" s="86"/>
      <c r="E6" s="86"/>
      <c r="F6" s="86"/>
      <c r="G6" s="86"/>
    </row>
    <row r="7" spans="1:7" ht="13.5" customHeight="1">
      <c r="A7" s="32"/>
      <c r="B7" s="32"/>
      <c r="C7" s="32"/>
      <c r="D7" s="32"/>
      <c r="E7" s="32"/>
      <c r="F7" s="32"/>
      <c r="G7" s="32" t="s">
        <v>175</v>
      </c>
    </row>
    <row r="8" spans="1:7" ht="14.25" customHeight="1">
      <c r="A8" s="87" t="s">
        <v>66</v>
      </c>
      <c r="B8" s="88"/>
      <c r="C8" s="89"/>
      <c r="D8" s="36" t="s">
        <v>181</v>
      </c>
      <c r="E8" s="36" t="s">
        <v>182</v>
      </c>
      <c r="F8" s="36" t="s">
        <v>183</v>
      </c>
      <c r="G8" s="36" t="s">
        <v>12</v>
      </c>
    </row>
    <row r="9" spans="1:7" ht="14.25" customHeight="1">
      <c r="A9" s="82"/>
      <c r="B9" s="82"/>
      <c r="C9" s="2" t="s">
        <v>29</v>
      </c>
      <c r="D9" s="38">
        <v>8500000</v>
      </c>
      <c r="E9" s="38">
        <v>8836934</v>
      </c>
      <c r="F9" s="38">
        <f aca="true" t="shared" si="0" ref="F9:F14">D9-E9</f>
        <v>-336934</v>
      </c>
      <c r="G9" s="2"/>
    </row>
    <row r="10" spans="1:7" ht="14.25" customHeight="1">
      <c r="A10" s="82"/>
      <c r="B10" s="82"/>
      <c r="C10" s="2" t="s">
        <v>105</v>
      </c>
      <c r="D10" s="38">
        <v>137325700</v>
      </c>
      <c r="E10" s="38">
        <v>136538555</v>
      </c>
      <c r="F10" s="38">
        <f t="shared" si="0"/>
        <v>787145</v>
      </c>
      <c r="G10" s="2"/>
    </row>
    <row r="11" spans="1:7" ht="14.25" customHeight="1">
      <c r="A11" s="82"/>
      <c r="B11" s="82"/>
      <c r="C11" s="2" t="s">
        <v>89</v>
      </c>
      <c r="D11" s="38">
        <v>181926</v>
      </c>
      <c r="E11" s="38">
        <v>181926</v>
      </c>
      <c r="F11" s="38">
        <f t="shared" si="0"/>
        <v>0</v>
      </c>
      <c r="G11" s="2"/>
    </row>
    <row r="12" spans="1:7" ht="14.25" customHeight="1">
      <c r="A12" s="82"/>
      <c r="B12" s="82"/>
      <c r="C12" s="2" t="s">
        <v>40</v>
      </c>
      <c r="D12" s="38">
        <v>155000</v>
      </c>
      <c r="E12" s="38">
        <v>105000</v>
      </c>
      <c r="F12" s="38">
        <f t="shared" si="0"/>
        <v>50000</v>
      </c>
      <c r="G12" s="2"/>
    </row>
    <row r="13" spans="1:7" ht="14.25" customHeight="1">
      <c r="A13" s="82"/>
      <c r="B13" s="82"/>
      <c r="C13" s="2" t="s">
        <v>96</v>
      </c>
      <c r="D13" s="38">
        <v>20500</v>
      </c>
      <c r="E13" s="38">
        <v>21402</v>
      </c>
      <c r="F13" s="38">
        <f t="shared" si="0"/>
        <v>-902</v>
      </c>
      <c r="G13" s="2"/>
    </row>
    <row r="14" spans="1:7" ht="14.25" customHeight="1">
      <c r="A14" s="82"/>
      <c r="B14" s="82"/>
      <c r="C14" s="2" t="s">
        <v>106</v>
      </c>
      <c r="D14" s="38">
        <v>6015000</v>
      </c>
      <c r="E14" s="38">
        <v>3664338</v>
      </c>
      <c r="F14" s="38">
        <f t="shared" si="0"/>
        <v>2350662</v>
      </c>
      <c r="G14" s="2"/>
    </row>
    <row r="15" spans="1:7" ht="14.25" customHeight="1">
      <c r="A15" s="82"/>
      <c r="B15" s="82"/>
      <c r="C15" s="2" t="s">
        <v>97</v>
      </c>
      <c r="D15" s="38">
        <v>0</v>
      </c>
      <c r="E15" s="38">
        <v>0</v>
      </c>
      <c r="F15" s="40">
        <f>-D15-E15</f>
        <v>0</v>
      </c>
      <c r="G15" s="2"/>
    </row>
    <row r="16" spans="1:7" ht="14.25" customHeight="1">
      <c r="A16" s="82"/>
      <c r="B16" s="83"/>
      <c r="C16" s="36" t="s">
        <v>107</v>
      </c>
      <c r="D16" s="39">
        <f>SUM(D9:D15)</f>
        <v>152198126</v>
      </c>
      <c r="E16" s="39">
        <f>SUM(E9:E15)</f>
        <v>149348155</v>
      </c>
      <c r="F16" s="39">
        <f>SUM(F9:F15)</f>
        <v>2849971</v>
      </c>
      <c r="G16" s="7"/>
    </row>
    <row r="17" spans="1:7" ht="14.25" customHeight="1">
      <c r="A17" s="82"/>
      <c r="B17" s="79" t="s">
        <v>14</v>
      </c>
      <c r="C17" s="2" t="s">
        <v>15</v>
      </c>
      <c r="D17" s="38">
        <v>117557940</v>
      </c>
      <c r="E17" s="38">
        <v>120811630</v>
      </c>
      <c r="F17" s="38">
        <f>D17-E17</f>
        <v>-3253690</v>
      </c>
      <c r="G17" s="2"/>
    </row>
    <row r="18" spans="1:7" ht="14.25" customHeight="1">
      <c r="A18" s="82"/>
      <c r="B18" s="82"/>
      <c r="C18" s="2" t="s">
        <v>31</v>
      </c>
      <c r="D18" s="38">
        <v>19580006</v>
      </c>
      <c r="E18" s="38">
        <v>19159635</v>
      </c>
      <c r="F18" s="38">
        <f aca="true" t="shared" si="1" ref="F18:F23">D18-E18</f>
        <v>420371</v>
      </c>
      <c r="G18" s="2"/>
    </row>
    <row r="19" spans="1:7" ht="14.25" customHeight="1">
      <c r="A19" s="82"/>
      <c r="B19" s="82"/>
      <c r="C19" s="2" t="s">
        <v>30</v>
      </c>
      <c r="D19" s="38">
        <v>6368908</v>
      </c>
      <c r="E19" s="38">
        <v>6011887</v>
      </c>
      <c r="F19" s="38">
        <f t="shared" si="1"/>
        <v>357021</v>
      </c>
      <c r="G19" s="2"/>
    </row>
    <row r="20" spans="1:7" ht="14.25" customHeight="1">
      <c r="A20" s="82"/>
      <c r="B20" s="82"/>
      <c r="C20" s="2" t="s">
        <v>32</v>
      </c>
      <c r="D20" s="38">
        <v>0</v>
      </c>
      <c r="E20" s="38">
        <v>0</v>
      </c>
      <c r="F20" s="38">
        <f t="shared" si="1"/>
        <v>0</v>
      </c>
      <c r="G20" s="2"/>
    </row>
    <row r="21" spans="1:7" ht="14.25" customHeight="1">
      <c r="A21" s="82"/>
      <c r="B21" s="82"/>
      <c r="C21" s="1" t="s">
        <v>108</v>
      </c>
      <c r="D21" s="38">
        <v>400000</v>
      </c>
      <c r="E21" s="38">
        <v>384779</v>
      </c>
      <c r="F21" s="38">
        <f t="shared" si="1"/>
        <v>15221</v>
      </c>
      <c r="G21" s="2"/>
    </row>
    <row r="22" spans="1:7" ht="14.25" customHeight="1">
      <c r="A22" s="82"/>
      <c r="B22" s="82"/>
      <c r="C22" s="2" t="s">
        <v>109</v>
      </c>
      <c r="D22" s="38">
        <v>0</v>
      </c>
      <c r="E22" s="38">
        <v>292137</v>
      </c>
      <c r="F22" s="38">
        <f t="shared" si="1"/>
        <v>-292137</v>
      </c>
      <c r="G22" s="2"/>
    </row>
    <row r="23" spans="1:7" ht="14.25" customHeight="1">
      <c r="A23" s="82"/>
      <c r="B23" s="82"/>
      <c r="C23" s="8" t="s">
        <v>33</v>
      </c>
      <c r="D23" s="40">
        <v>0</v>
      </c>
      <c r="E23" s="40">
        <v>0</v>
      </c>
      <c r="F23" s="38">
        <f t="shared" si="1"/>
        <v>0</v>
      </c>
      <c r="G23" s="8"/>
    </row>
    <row r="24" spans="1:7" ht="14.25" customHeight="1">
      <c r="A24" s="82"/>
      <c r="B24" s="83"/>
      <c r="C24" s="36" t="s">
        <v>110</v>
      </c>
      <c r="D24" s="39">
        <f>SUM(D17:D23)</f>
        <v>143906854</v>
      </c>
      <c r="E24" s="39">
        <f>SUM(E17:E23)</f>
        <v>146660068</v>
      </c>
      <c r="F24" s="39">
        <f aca="true" t="shared" si="2" ref="F24:F30">D24-E24</f>
        <v>-2753214</v>
      </c>
      <c r="G24" s="7"/>
    </row>
    <row r="25" spans="1:7" ht="14.25" customHeight="1">
      <c r="A25" s="83"/>
      <c r="B25" s="90" t="s">
        <v>111</v>
      </c>
      <c r="C25" s="91"/>
      <c r="D25" s="39">
        <f>D16-D24</f>
        <v>8291272</v>
      </c>
      <c r="E25" s="39">
        <f>E16-E24</f>
        <v>2688087</v>
      </c>
      <c r="F25" s="39">
        <f t="shared" si="2"/>
        <v>5603185</v>
      </c>
      <c r="G25" s="7"/>
    </row>
    <row r="26" spans="1:7" ht="14.25" customHeight="1">
      <c r="A26" s="78" t="s">
        <v>86</v>
      </c>
      <c r="B26" s="78" t="s">
        <v>13</v>
      </c>
      <c r="C26" s="33" t="s">
        <v>85</v>
      </c>
      <c r="D26" s="37">
        <v>900000</v>
      </c>
      <c r="E26" s="37">
        <v>900000</v>
      </c>
      <c r="F26" s="37">
        <f t="shared" si="2"/>
        <v>0</v>
      </c>
      <c r="G26" s="33"/>
    </row>
    <row r="27" spans="1:7" ht="14.25" customHeight="1">
      <c r="A27" s="78"/>
      <c r="B27" s="78"/>
      <c r="C27" s="2" t="s">
        <v>84</v>
      </c>
      <c r="D27" s="38">
        <v>0</v>
      </c>
      <c r="E27" s="38">
        <v>0</v>
      </c>
      <c r="F27" s="38">
        <f t="shared" si="2"/>
        <v>0</v>
      </c>
      <c r="G27" s="2"/>
    </row>
    <row r="28" spans="1:7" ht="14.25" customHeight="1">
      <c r="A28" s="78"/>
      <c r="B28" s="78"/>
      <c r="C28" s="2" t="s">
        <v>83</v>
      </c>
      <c r="D28" s="38">
        <v>0</v>
      </c>
      <c r="E28" s="38">
        <v>0</v>
      </c>
      <c r="F28" s="38">
        <f t="shared" si="2"/>
        <v>0</v>
      </c>
      <c r="G28" s="2"/>
    </row>
    <row r="29" spans="1:7" ht="14.25" customHeight="1">
      <c r="A29" s="78"/>
      <c r="B29" s="78"/>
      <c r="C29" s="2" t="s">
        <v>82</v>
      </c>
      <c r="D29" s="38">
        <v>0</v>
      </c>
      <c r="E29" s="38">
        <v>0</v>
      </c>
      <c r="F29" s="38">
        <f t="shared" si="2"/>
        <v>0</v>
      </c>
      <c r="G29" s="2"/>
    </row>
    <row r="30" spans="1:7" ht="14.25" customHeight="1">
      <c r="A30" s="78"/>
      <c r="B30" s="78"/>
      <c r="C30" s="2" t="s">
        <v>98</v>
      </c>
      <c r="D30" s="38">
        <v>0</v>
      </c>
      <c r="E30" s="38">
        <v>0</v>
      </c>
      <c r="F30" s="38">
        <f t="shared" si="2"/>
        <v>0</v>
      </c>
      <c r="G30" s="2"/>
    </row>
    <row r="31" spans="1:7" ht="14.25" customHeight="1">
      <c r="A31" s="78"/>
      <c r="B31" s="78"/>
      <c r="C31" s="36" t="s">
        <v>81</v>
      </c>
      <c r="D31" s="39">
        <f>SUM(D26:D30)</f>
        <v>900000</v>
      </c>
      <c r="E31" s="39">
        <f>SUM(E26:E30)</f>
        <v>900000</v>
      </c>
      <c r="F31" s="39">
        <f>SUM(F26:F30)</f>
        <v>0</v>
      </c>
      <c r="G31" s="7"/>
    </row>
    <row r="32" spans="1:7" ht="14.25" customHeight="1">
      <c r="A32" s="78"/>
      <c r="B32" s="79" t="s">
        <v>14</v>
      </c>
      <c r="C32" s="34" t="s">
        <v>80</v>
      </c>
      <c r="D32" s="37">
        <v>4452000</v>
      </c>
      <c r="E32" s="37">
        <v>4452000</v>
      </c>
      <c r="F32" s="37">
        <f>D32-E32</f>
        <v>0</v>
      </c>
      <c r="G32" s="33"/>
    </row>
    <row r="33" spans="1:7" ht="14.25" customHeight="1">
      <c r="A33" s="78"/>
      <c r="B33" s="80"/>
      <c r="C33" s="2" t="s">
        <v>16</v>
      </c>
      <c r="D33" s="38">
        <v>0</v>
      </c>
      <c r="E33" s="38">
        <v>0</v>
      </c>
      <c r="F33" s="38">
        <f>D33-E33</f>
        <v>0</v>
      </c>
      <c r="G33" s="2"/>
    </row>
    <row r="34" spans="1:7" ht="14.25" customHeight="1">
      <c r="A34" s="78"/>
      <c r="B34" s="80"/>
      <c r="C34" s="2" t="s">
        <v>54</v>
      </c>
      <c r="D34" s="38">
        <v>0</v>
      </c>
      <c r="E34" s="38">
        <v>0</v>
      </c>
      <c r="F34" s="38">
        <f>D34-E34</f>
        <v>0</v>
      </c>
      <c r="G34" s="2"/>
    </row>
    <row r="35" spans="1:7" ht="14.25" customHeight="1">
      <c r="A35" s="78"/>
      <c r="B35" s="80"/>
      <c r="C35" s="2" t="s">
        <v>57</v>
      </c>
      <c r="D35" s="38">
        <v>0</v>
      </c>
      <c r="E35" s="38">
        <v>0</v>
      </c>
      <c r="F35" s="38">
        <f>D35-E35</f>
        <v>0</v>
      </c>
      <c r="G35" s="2"/>
    </row>
    <row r="36" spans="1:7" ht="14.25" customHeight="1">
      <c r="A36" s="78"/>
      <c r="B36" s="80"/>
      <c r="C36" s="2" t="s">
        <v>99</v>
      </c>
      <c r="D36" s="38">
        <v>0</v>
      </c>
      <c r="E36" s="38">
        <v>0</v>
      </c>
      <c r="F36" s="40">
        <f>D36-E36</f>
        <v>0</v>
      </c>
      <c r="G36" s="2"/>
    </row>
    <row r="37" spans="1:7" ht="14.25" customHeight="1">
      <c r="A37" s="78"/>
      <c r="B37" s="81"/>
      <c r="C37" s="36" t="s">
        <v>79</v>
      </c>
      <c r="D37" s="39">
        <f>SUM(D32:D36)</f>
        <v>4452000</v>
      </c>
      <c r="E37" s="39">
        <f>SUM(E32:E36)</f>
        <v>4452000</v>
      </c>
      <c r="F37" s="39">
        <f>SUM(F32:F36)</f>
        <v>0</v>
      </c>
      <c r="G37" s="7"/>
    </row>
    <row r="38" spans="1:7" ht="14.25" customHeight="1">
      <c r="A38" s="78"/>
      <c r="B38" s="76" t="s">
        <v>78</v>
      </c>
      <c r="C38" s="76"/>
      <c r="D38" s="39">
        <f>D31-D37</f>
        <v>-3552000</v>
      </c>
      <c r="E38" s="39">
        <f>E31-E37</f>
        <v>-3552000</v>
      </c>
      <c r="F38" s="39">
        <f>F31-F37</f>
        <v>0</v>
      </c>
      <c r="G38" s="7"/>
    </row>
    <row r="39" spans="1:7" ht="14.25" customHeight="1">
      <c r="A39" s="79" t="s">
        <v>112</v>
      </c>
      <c r="B39" s="79" t="s">
        <v>17</v>
      </c>
      <c r="C39" s="1" t="s">
        <v>77</v>
      </c>
      <c r="D39" s="41">
        <v>0</v>
      </c>
      <c r="E39" s="38">
        <v>0</v>
      </c>
      <c r="F39" s="38">
        <f aca="true" t="shared" si="3" ref="F39:F44">D39-E39</f>
        <v>0</v>
      </c>
      <c r="G39" s="9"/>
    </row>
    <row r="40" spans="1:7" ht="14.25" customHeight="1">
      <c r="A40" s="82"/>
      <c r="B40" s="84"/>
      <c r="C40" s="1" t="s">
        <v>76</v>
      </c>
      <c r="D40" s="41">
        <v>0</v>
      </c>
      <c r="E40" s="38">
        <v>0</v>
      </c>
      <c r="F40" s="38">
        <f t="shared" si="3"/>
        <v>0</v>
      </c>
      <c r="G40" s="9"/>
    </row>
    <row r="41" spans="1:7" ht="14.25" customHeight="1">
      <c r="A41" s="82"/>
      <c r="B41" s="84"/>
      <c r="C41" s="1" t="s">
        <v>184</v>
      </c>
      <c r="D41" s="41">
        <v>0</v>
      </c>
      <c r="E41" s="38">
        <v>0</v>
      </c>
      <c r="F41" s="38">
        <f t="shared" si="3"/>
        <v>0</v>
      </c>
      <c r="G41" s="9"/>
    </row>
    <row r="42" spans="1:7" ht="14.25" customHeight="1">
      <c r="A42" s="82"/>
      <c r="B42" s="84"/>
      <c r="C42" s="2" t="s">
        <v>176</v>
      </c>
      <c r="D42" s="38">
        <v>0</v>
      </c>
      <c r="E42" s="38">
        <v>0</v>
      </c>
      <c r="F42" s="38">
        <f t="shared" si="3"/>
        <v>0</v>
      </c>
      <c r="G42" s="2"/>
    </row>
    <row r="43" spans="1:7" ht="14.25" customHeight="1">
      <c r="A43" s="82"/>
      <c r="B43" s="84"/>
      <c r="C43" s="1" t="s">
        <v>75</v>
      </c>
      <c r="D43" s="38">
        <v>0</v>
      </c>
      <c r="E43" s="38">
        <v>0</v>
      </c>
      <c r="F43" s="38">
        <f t="shared" si="3"/>
        <v>0</v>
      </c>
      <c r="G43" s="2"/>
    </row>
    <row r="44" spans="1:7" ht="14.25" customHeight="1">
      <c r="A44" s="82"/>
      <c r="B44" s="84"/>
      <c r="C44" s="2" t="s">
        <v>100</v>
      </c>
      <c r="D44" s="38">
        <v>0</v>
      </c>
      <c r="E44" s="38">
        <v>0</v>
      </c>
      <c r="F44" s="38">
        <f t="shared" si="3"/>
        <v>0</v>
      </c>
      <c r="G44" s="2"/>
    </row>
    <row r="45" spans="1:7" ht="14.25" customHeight="1">
      <c r="A45" s="82"/>
      <c r="B45" s="85"/>
      <c r="C45" s="36" t="s">
        <v>185</v>
      </c>
      <c r="D45" s="39">
        <f>SUM(D39:D44)</f>
        <v>0</v>
      </c>
      <c r="E45" s="39">
        <f>SUM(E39:E44)</f>
        <v>0</v>
      </c>
      <c r="F45" s="39">
        <f>SUM(F39:F44)</f>
        <v>0</v>
      </c>
      <c r="G45" s="7"/>
    </row>
    <row r="46" spans="1:7" ht="14.25" customHeight="1">
      <c r="A46" s="82"/>
      <c r="B46" s="79" t="s">
        <v>14</v>
      </c>
      <c r="C46" s="2" t="s">
        <v>74</v>
      </c>
      <c r="D46" s="38">
        <v>0</v>
      </c>
      <c r="E46" s="38">
        <v>0</v>
      </c>
      <c r="F46" s="38">
        <f>D46-E46</f>
        <v>0</v>
      </c>
      <c r="G46" s="2"/>
    </row>
    <row r="47" spans="1:7" ht="14.25" customHeight="1">
      <c r="A47" s="82"/>
      <c r="B47" s="84"/>
      <c r="C47" s="2" t="s">
        <v>186</v>
      </c>
      <c r="D47" s="38">
        <v>0</v>
      </c>
      <c r="E47" s="38">
        <v>0</v>
      </c>
      <c r="F47" s="38">
        <f>D47-E47</f>
        <v>0</v>
      </c>
      <c r="G47" s="2"/>
    </row>
    <row r="48" spans="1:7" ht="14.25" customHeight="1">
      <c r="A48" s="82"/>
      <c r="B48" s="84"/>
      <c r="C48" s="2" t="s">
        <v>177</v>
      </c>
      <c r="D48" s="38">
        <v>0</v>
      </c>
      <c r="E48" s="38">
        <v>0</v>
      </c>
      <c r="F48" s="38">
        <f>D48-E48</f>
        <v>0</v>
      </c>
      <c r="G48" s="2"/>
    </row>
    <row r="49" spans="1:7" ht="14.25" customHeight="1">
      <c r="A49" s="82"/>
      <c r="B49" s="84"/>
      <c r="C49" s="2" t="s">
        <v>73</v>
      </c>
      <c r="D49" s="38">
        <v>0</v>
      </c>
      <c r="E49" s="38">
        <v>0</v>
      </c>
      <c r="F49" s="38">
        <f>D49-E49</f>
        <v>0</v>
      </c>
      <c r="G49" s="2"/>
    </row>
    <row r="50" spans="1:7" ht="14.25" customHeight="1">
      <c r="A50" s="82"/>
      <c r="B50" s="84"/>
      <c r="C50" s="2" t="s">
        <v>101</v>
      </c>
      <c r="D50" s="38">
        <v>0</v>
      </c>
      <c r="E50" s="38">
        <v>0</v>
      </c>
      <c r="F50" s="38">
        <f>D50-E50</f>
        <v>0</v>
      </c>
      <c r="G50" s="2"/>
    </row>
    <row r="51" spans="1:7" ht="14.25" customHeight="1">
      <c r="A51" s="82"/>
      <c r="B51" s="85"/>
      <c r="C51" s="36" t="s">
        <v>113</v>
      </c>
      <c r="D51" s="39">
        <f>SUM(D46:D50)</f>
        <v>0</v>
      </c>
      <c r="E51" s="39">
        <f>SUM(E46:E50)</f>
        <v>0</v>
      </c>
      <c r="F51" s="39">
        <f>SUM(F46:F50)</f>
        <v>0</v>
      </c>
      <c r="G51" s="7"/>
    </row>
    <row r="52" spans="1:7" ht="14.25" customHeight="1">
      <c r="A52" s="83"/>
      <c r="B52" s="76" t="s">
        <v>114</v>
      </c>
      <c r="C52" s="76"/>
      <c r="D52" s="39">
        <f>D45-D51</f>
        <v>0</v>
      </c>
      <c r="E52" s="39">
        <f>E45-E51</f>
        <v>0</v>
      </c>
      <c r="F52" s="39">
        <f>F45-F51</f>
        <v>0</v>
      </c>
      <c r="G52" s="7"/>
    </row>
    <row r="53" spans="1:7" ht="14.25" customHeight="1">
      <c r="A53" s="75" t="s">
        <v>18</v>
      </c>
      <c r="B53" s="75"/>
      <c r="C53" s="75"/>
      <c r="D53" s="43">
        <v>0</v>
      </c>
      <c r="E53" s="43">
        <v>0</v>
      </c>
      <c r="F53" s="43">
        <v>0</v>
      </c>
      <c r="G53" s="33"/>
    </row>
    <row r="54" spans="1:7" ht="14.25" customHeight="1">
      <c r="A54" s="76" t="s">
        <v>102</v>
      </c>
      <c r="B54" s="76"/>
      <c r="C54" s="76"/>
      <c r="D54" s="39">
        <f>D25+D38+D52-D53</f>
        <v>4739272</v>
      </c>
      <c r="E54" s="39">
        <f>E25+E38+E52-E53</f>
        <v>-863913</v>
      </c>
      <c r="F54" s="39">
        <f>F25+F38+F52-F53</f>
        <v>5603185</v>
      </c>
      <c r="G54" s="7"/>
    </row>
    <row r="55" spans="1:7" s="12" customFormat="1" ht="14.25" customHeight="1">
      <c r="A55" s="35"/>
      <c r="B55" s="35"/>
      <c r="C55" s="35"/>
      <c r="D55" s="42"/>
      <c r="E55" s="42"/>
      <c r="F55" s="42"/>
      <c r="G55" s="11"/>
    </row>
    <row r="56" spans="1:7" ht="14.25" customHeight="1">
      <c r="A56" s="76" t="s">
        <v>103</v>
      </c>
      <c r="B56" s="76"/>
      <c r="C56" s="76"/>
      <c r="D56" s="39">
        <v>51201837</v>
      </c>
      <c r="E56" s="39">
        <v>51201837</v>
      </c>
      <c r="F56" s="39">
        <f>D56-E56</f>
        <v>0</v>
      </c>
      <c r="G56" s="7"/>
    </row>
    <row r="57" spans="1:7" ht="14.25" customHeight="1">
      <c r="A57" s="76" t="s">
        <v>104</v>
      </c>
      <c r="B57" s="76"/>
      <c r="C57" s="76"/>
      <c r="D57" s="39">
        <f>SUM(D54:D56)</f>
        <v>55941109</v>
      </c>
      <c r="E57" s="39">
        <f>E54+E56</f>
        <v>50337924</v>
      </c>
      <c r="F57" s="39">
        <f>F54+F56</f>
        <v>5603185</v>
      </c>
      <c r="G57" s="7"/>
    </row>
    <row r="58" spans="1:7" ht="30" customHeight="1">
      <c r="A58" s="77"/>
      <c r="B58" s="77"/>
      <c r="C58" s="77"/>
      <c r="D58" s="77"/>
      <c r="E58" s="77"/>
      <c r="F58" s="77"/>
      <c r="G58" s="77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 password="E63C" sheet="1"/>
  <mergeCells count="24">
    <mergeCell ref="A1:B1"/>
    <mergeCell ref="F1:G1"/>
    <mergeCell ref="E3:G3"/>
    <mergeCell ref="A4:G4"/>
    <mergeCell ref="A5:G5"/>
    <mergeCell ref="B39:B45"/>
    <mergeCell ref="B46:B51"/>
    <mergeCell ref="B52:C52"/>
    <mergeCell ref="A6:G6"/>
    <mergeCell ref="A8:C8"/>
    <mergeCell ref="A9:A25"/>
    <mergeCell ref="B9:B16"/>
    <mergeCell ref="B17:B24"/>
    <mergeCell ref="B25:C25"/>
    <mergeCell ref="A53:C53"/>
    <mergeCell ref="A54:C54"/>
    <mergeCell ref="A56:C56"/>
    <mergeCell ref="A57:C57"/>
    <mergeCell ref="A58:G58"/>
    <mergeCell ref="A26:A38"/>
    <mergeCell ref="B26:B31"/>
    <mergeCell ref="B32:B37"/>
    <mergeCell ref="B38:C38"/>
    <mergeCell ref="A39:A52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portrait" paperSize="9" scale="69" r:id="rId1"/>
  <headerFooter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SheetLayoutView="100" workbookViewId="0" topLeftCell="A46">
      <selection activeCell="F69" sqref="F69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8.75390625" style="3" customWidth="1"/>
    <col min="4" max="6" width="16.625" style="3" customWidth="1"/>
    <col min="7" max="7" width="1.4921875" style="3" customWidth="1"/>
    <col min="8" max="16384" width="9.00390625" style="3" customWidth="1"/>
  </cols>
  <sheetData>
    <row r="1" ht="21.75" customHeight="1"/>
    <row r="2" spans="1:6" ht="15.75" customHeight="1">
      <c r="A2" s="4"/>
      <c r="B2" s="4"/>
      <c r="C2" s="4"/>
      <c r="D2" s="94" t="s">
        <v>28</v>
      </c>
      <c r="E2" s="94"/>
      <c r="F2" s="94"/>
    </row>
    <row r="3" spans="1:6" ht="13.5">
      <c r="A3" s="92" t="s">
        <v>23</v>
      </c>
      <c r="B3" s="92"/>
      <c r="C3" s="92"/>
      <c r="D3" s="92"/>
      <c r="E3" s="92"/>
      <c r="F3" s="92"/>
    </row>
    <row r="4" spans="1:6" ht="13.5">
      <c r="A4" s="92" t="s">
        <v>202</v>
      </c>
      <c r="B4" s="92"/>
      <c r="C4" s="92"/>
      <c r="D4" s="92"/>
      <c r="E4" s="92"/>
      <c r="F4" s="92"/>
    </row>
    <row r="5" spans="1:6" ht="13.5">
      <c r="A5" s="86" t="s">
        <v>205</v>
      </c>
      <c r="B5" s="86"/>
      <c r="C5" s="86"/>
      <c r="D5" s="86"/>
      <c r="E5" s="86"/>
      <c r="F5" s="86"/>
    </row>
    <row r="6" spans="1:6" ht="13.5" customHeight="1">
      <c r="A6" s="27"/>
      <c r="B6" s="27"/>
      <c r="C6" s="27"/>
      <c r="D6" s="27"/>
      <c r="E6" s="27"/>
      <c r="F6" s="28" t="s">
        <v>180</v>
      </c>
    </row>
    <row r="7" spans="1:6" ht="14.25" customHeight="1">
      <c r="A7" s="87" t="s">
        <v>66</v>
      </c>
      <c r="B7" s="88"/>
      <c r="C7" s="89"/>
      <c r="D7" s="29" t="s">
        <v>187</v>
      </c>
      <c r="E7" s="29" t="s">
        <v>188</v>
      </c>
      <c r="F7" s="29" t="s">
        <v>189</v>
      </c>
    </row>
    <row r="8" spans="1:6" ht="14.25" customHeight="1">
      <c r="A8" s="79" t="s">
        <v>43</v>
      </c>
      <c r="B8" s="79" t="s">
        <v>19</v>
      </c>
      <c r="C8" s="10" t="s">
        <v>90</v>
      </c>
      <c r="D8" s="37">
        <v>0</v>
      </c>
      <c r="E8" s="37">
        <v>0</v>
      </c>
      <c r="F8" s="38">
        <f>D8-E8</f>
        <v>0</v>
      </c>
    </row>
    <row r="9" spans="1:6" ht="14.25" customHeight="1">
      <c r="A9" s="82"/>
      <c r="B9" s="82"/>
      <c r="C9" s="2" t="s">
        <v>91</v>
      </c>
      <c r="D9" s="38">
        <v>0</v>
      </c>
      <c r="E9" s="38">
        <v>0</v>
      </c>
      <c r="F9" s="38">
        <f>D9-E9</f>
        <v>0</v>
      </c>
    </row>
    <row r="10" spans="1:6" ht="14.25" customHeight="1">
      <c r="A10" s="82"/>
      <c r="B10" s="82"/>
      <c r="C10" s="2" t="s">
        <v>92</v>
      </c>
      <c r="D10" s="38">
        <v>0</v>
      </c>
      <c r="E10" s="38">
        <v>0</v>
      </c>
      <c r="F10" s="38">
        <f aca="true" t="shared" si="0" ref="F10:F72">D10-E10</f>
        <v>0</v>
      </c>
    </row>
    <row r="11" spans="1:6" ht="14.25" customHeight="1">
      <c r="A11" s="82"/>
      <c r="B11" s="82"/>
      <c r="C11" s="2" t="s">
        <v>93</v>
      </c>
      <c r="D11" s="38">
        <v>0</v>
      </c>
      <c r="E11" s="38">
        <v>0</v>
      </c>
      <c r="F11" s="38">
        <f t="shared" si="0"/>
        <v>0</v>
      </c>
    </row>
    <row r="12" spans="1:6" ht="14.25" customHeight="1">
      <c r="A12" s="82"/>
      <c r="B12" s="82"/>
      <c r="C12" s="2" t="s">
        <v>34</v>
      </c>
      <c r="D12" s="38">
        <v>8836934</v>
      </c>
      <c r="E12" s="38">
        <v>0</v>
      </c>
      <c r="F12" s="38">
        <f t="shared" si="0"/>
        <v>8836934</v>
      </c>
    </row>
    <row r="13" spans="1:6" ht="14.25" customHeight="1">
      <c r="A13" s="82"/>
      <c r="B13" s="82"/>
      <c r="C13" s="2" t="s">
        <v>134</v>
      </c>
      <c r="D13" s="38">
        <v>136538555</v>
      </c>
      <c r="E13" s="38">
        <v>0</v>
      </c>
      <c r="F13" s="38">
        <f t="shared" si="0"/>
        <v>136538555</v>
      </c>
    </row>
    <row r="14" spans="1:6" ht="14.25" customHeight="1">
      <c r="A14" s="82"/>
      <c r="B14" s="82"/>
      <c r="C14" s="2" t="s">
        <v>94</v>
      </c>
      <c r="D14" s="38">
        <v>0</v>
      </c>
      <c r="E14" s="38">
        <v>0</v>
      </c>
      <c r="F14" s="38">
        <f t="shared" si="0"/>
        <v>0</v>
      </c>
    </row>
    <row r="15" spans="1:6" ht="14.25" customHeight="1">
      <c r="A15" s="82"/>
      <c r="B15" s="82"/>
      <c r="C15" s="2" t="s">
        <v>95</v>
      </c>
      <c r="D15" s="38">
        <v>0</v>
      </c>
      <c r="E15" s="38">
        <v>0</v>
      </c>
      <c r="F15" s="38">
        <f t="shared" si="0"/>
        <v>0</v>
      </c>
    </row>
    <row r="16" spans="1:6" ht="14.25" customHeight="1">
      <c r="A16" s="82"/>
      <c r="B16" s="82"/>
      <c r="C16" s="2" t="s">
        <v>144</v>
      </c>
      <c r="D16" s="38">
        <v>105000</v>
      </c>
      <c r="E16" s="38">
        <v>0</v>
      </c>
      <c r="F16" s="38">
        <f t="shared" si="0"/>
        <v>105000</v>
      </c>
    </row>
    <row r="17" spans="1:6" ht="14.25" customHeight="1">
      <c r="A17" s="82"/>
      <c r="B17" s="82"/>
      <c r="C17" s="2" t="s">
        <v>135</v>
      </c>
      <c r="D17" s="38">
        <v>0</v>
      </c>
      <c r="E17" s="38">
        <v>0</v>
      </c>
      <c r="F17" s="38">
        <f t="shared" si="0"/>
        <v>0</v>
      </c>
    </row>
    <row r="18" spans="1:6" ht="14.25" customHeight="1">
      <c r="A18" s="82"/>
      <c r="B18" s="83"/>
      <c r="C18" s="6" t="s">
        <v>44</v>
      </c>
      <c r="D18" s="39">
        <f>SUM(D8:D17)</f>
        <v>145480489</v>
      </c>
      <c r="E18" s="39">
        <f>SUM(E8:E17)</f>
        <v>0</v>
      </c>
      <c r="F18" s="39">
        <f t="shared" si="0"/>
        <v>145480489</v>
      </c>
    </row>
    <row r="19" spans="1:6" ht="14.25" customHeight="1">
      <c r="A19" s="82"/>
      <c r="B19" s="82" t="s">
        <v>20</v>
      </c>
      <c r="C19" s="2" t="s">
        <v>115</v>
      </c>
      <c r="D19" s="38">
        <v>120171630</v>
      </c>
      <c r="E19" s="38">
        <v>0</v>
      </c>
      <c r="F19" s="38">
        <f t="shared" si="0"/>
        <v>120171630</v>
      </c>
    </row>
    <row r="20" spans="1:6" ht="14.25" customHeight="1">
      <c r="A20" s="82"/>
      <c r="B20" s="82"/>
      <c r="C20" s="2" t="s">
        <v>71</v>
      </c>
      <c r="D20" s="38">
        <v>19159635</v>
      </c>
      <c r="E20" s="38">
        <v>0</v>
      </c>
      <c r="F20" s="38">
        <f t="shared" si="0"/>
        <v>19159635</v>
      </c>
    </row>
    <row r="21" spans="1:6" ht="14.25" customHeight="1">
      <c r="A21" s="82"/>
      <c r="B21" s="82"/>
      <c r="C21" s="2" t="s">
        <v>116</v>
      </c>
      <c r="D21" s="38">
        <v>6011887</v>
      </c>
      <c r="E21" s="38">
        <v>0</v>
      </c>
      <c r="F21" s="38">
        <f t="shared" si="0"/>
        <v>6011887</v>
      </c>
    </row>
    <row r="22" spans="1:6" ht="14.25" customHeight="1">
      <c r="A22" s="82"/>
      <c r="B22" s="82"/>
      <c r="C22" s="2" t="s">
        <v>117</v>
      </c>
      <c r="D22" s="38">
        <v>0</v>
      </c>
      <c r="E22" s="38">
        <v>0</v>
      </c>
      <c r="F22" s="38">
        <f t="shared" si="0"/>
        <v>0</v>
      </c>
    </row>
    <row r="23" spans="1:6" ht="14.25" customHeight="1">
      <c r="A23" s="82"/>
      <c r="B23" s="82"/>
      <c r="C23" s="2" t="s">
        <v>174</v>
      </c>
      <c r="D23" s="38">
        <v>0</v>
      </c>
      <c r="E23" s="38">
        <v>0</v>
      </c>
      <c r="F23" s="38">
        <f t="shared" si="0"/>
        <v>0</v>
      </c>
    </row>
    <row r="24" spans="1:6" ht="14.25" customHeight="1">
      <c r="A24" s="82"/>
      <c r="B24" s="82"/>
      <c r="C24" s="2" t="s">
        <v>118</v>
      </c>
      <c r="D24" s="38">
        <v>0</v>
      </c>
      <c r="E24" s="38">
        <v>0</v>
      </c>
      <c r="F24" s="38">
        <f t="shared" si="0"/>
        <v>0</v>
      </c>
    </row>
    <row r="25" spans="1:6" ht="14.25" customHeight="1">
      <c r="A25" s="82"/>
      <c r="B25" s="82"/>
      <c r="C25" s="2" t="s">
        <v>119</v>
      </c>
      <c r="D25" s="38">
        <v>5929617</v>
      </c>
      <c r="E25" s="38">
        <v>0</v>
      </c>
      <c r="F25" s="38">
        <f t="shared" si="0"/>
        <v>5929617</v>
      </c>
    </row>
    <row r="26" spans="1:6" ht="14.25" customHeight="1">
      <c r="A26" s="82"/>
      <c r="B26" s="82"/>
      <c r="C26" s="30" t="s">
        <v>190</v>
      </c>
      <c r="D26" s="44">
        <v>0</v>
      </c>
      <c r="E26" s="44">
        <v>0</v>
      </c>
      <c r="F26" s="38">
        <f t="shared" si="0"/>
        <v>0</v>
      </c>
    </row>
    <row r="27" spans="1:6" ht="14.25" customHeight="1">
      <c r="A27" s="82"/>
      <c r="B27" s="82"/>
      <c r="C27" s="2" t="s">
        <v>120</v>
      </c>
      <c r="D27" s="38">
        <v>0</v>
      </c>
      <c r="E27" s="38">
        <v>0</v>
      </c>
      <c r="F27" s="38">
        <f t="shared" si="0"/>
        <v>0</v>
      </c>
    </row>
    <row r="28" spans="1:6" ht="14.25" customHeight="1">
      <c r="A28" s="82"/>
      <c r="B28" s="82"/>
      <c r="C28" s="2" t="s">
        <v>56</v>
      </c>
      <c r="D28" s="38">
        <v>0</v>
      </c>
      <c r="E28" s="38">
        <v>0</v>
      </c>
      <c r="F28" s="38">
        <f t="shared" si="0"/>
        <v>0</v>
      </c>
    </row>
    <row r="29" spans="1:6" ht="14.25" customHeight="1">
      <c r="A29" s="82"/>
      <c r="B29" s="82"/>
      <c r="C29" s="8" t="s">
        <v>136</v>
      </c>
      <c r="D29" s="40">
        <v>0</v>
      </c>
      <c r="E29" s="40">
        <v>0</v>
      </c>
      <c r="F29" s="38">
        <f t="shared" si="0"/>
        <v>0</v>
      </c>
    </row>
    <row r="30" spans="1:6" ht="14.25" customHeight="1">
      <c r="A30" s="82"/>
      <c r="B30" s="83"/>
      <c r="C30" s="6" t="s">
        <v>45</v>
      </c>
      <c r="D30" s="39">
        <f>SUM(D19:D29)</f>
        <v>151272769</v>
      </c>
      <c r="E30" s="39">
        <f>SUM(E19:E29)</f>
        <v>0</v>
      </c>
      <c r="F30" s="39">
        <f t="shared" si="0"/>
        <v>151272769</v>
      </c>
    </row>
    <row r="31" spans="1:6" ht="14.25" customHeight="1">
      <c r="A31" s="83"/>
      <c r="B31" s="76" t="s">
        <v>49</v>
      </c>
      <c r="C31" s="76"/>
      <c r="D31" s="39">
        <f>D18-D30</f>
        <v>-5792280</v>
      </c>
      <c r="E31" s="39">
        <f>E18-E30</f>
        <v>0</v>
      </c>
      <c r="F31" s="39">
        <f t="shared" si="0"/>
        <v>-5792280</v>
      </c>
    </row>
    <row r="32" spans="1:6" ht="14.25" customHeight="1">
      <c r="A32" s="79" t="s">
        <v>46</v>
      </c>
      <c r="B32" s="79" t="s">
        <v>19</v>
      </c>
      <c r="C32" s="10" t="s">
        <v>137</v>
      </c>
      <c r="D32" s="37">
        <v>181926</v>
      </c>
      <c r="E32" s="37">
        <v>0</v>
      </c>
      <c r="F32" s="38">
        <f t="shared" si="0"/>
        <v>181926</v>
      </c>
    </row>
    <row r="33" spans="1:6" ht="14.25" customHeight="1">
      <c r="A33" s="82"/>
      <c r="B33" s="82"/>
      <c r="C33" s="2" t="s">
        <v>121</v>
      </c>
      <c r="D33" s="38">
        <v>21402</v>
      </c>
      <c r="E33" s="38">
        <v>0</v>
      </c>
      <c r="F33" s="38">
        <f t="shared" si="0"/>
        <v>21402</v>
      </c>
    </row>
    <row r="34" spans="1:6" ht="14.25" customHeight="1">
      <c r="A34" s="82"/>
      <c r="B34" s="82"/>
      <c r="C34" s="2" t="s">
        <v>122</v>
      </c>
      <c r="D34" s="38">
        <v>0</v>
      </c>
      <c r="E34" s="38">
        <v>0</v>
      </c>
      <c r="F34" s="38">
        <f t="shared" si="0"/>
        <v>0</v>
      </c>
    </row>
    <row r="35" spans="1:6" ht="14.25" customHeight="1">
      <c r="A35" s="82"/>
      <c r="B35" s="82"/>
      <c r="C35" s="2" t="s">
        <v>123</v>
      </c>
      <c r="D35" s="38">
        <v>0</v>
      </c>
      <c r="E35" s="38">
        <v>0</v>
      </c>
      <c r="F35" s="38">
        <f t="shared" si="0"/>
        <v>0</v>
      </c>
    </row>
    <row r="36" spans="1:6" ht="14.25" customHeight="1">
      <c r="A36" s="82"/>
      <c r="B36" s="82"/>
      <c r="C36" s="2" t="s">
        <v>63</v>
      </c>
      <c r="D36" s="38">
        <v>0</v>
      </c>
      <c r="E36" s="38">
        <v>0</v>
      </c>
      <c r="F36" s="38">
        <f t="shared" si="0"/>
        <v>0</v>
      </c>
    </row>
    <row r="37" spans="1:6" ht="14.25" customHeight="1">
      <c r="A37" s="82"/>
      <c r="B37" s="82"/>
      <c r="C37" s="2" t="s">
        <v>124</v>
      </c>
      <c r="D37" s="38">
        <v>0</v>
      </c>
      <c r="E37" s="38">
        <v>0</v>
      </c>
      <c r="F37" s="38">
        <f t="shared" si="0"/>
        <v>0</v>
      </c>
    </row>
    <row r="38" spans="1:6" ht="14.25" customHeight="1">
      <c r="A38" s="82"/>
      <c r="B38" s="82"/>
      <c r="C38" s="2" t="s">
        <v>138</v>
      </c>
      <c r="D38" s="38">
        <v>6784338</v>
      </c>
      <c r="E38" s="38">
        <v>0</v>
      </c>
      <c r="F38" s="38">
        <f t="shared" si="0"/>
        <v>6784338</v>
      </c>
    </row>
    <row r="39" spans="1:6" ht="14.25" customHeight="1">
      <c r="A39" s="82"/>
      <c r="B39" s="83"/>
      <c r="C39" s="6" t="s">
        <v>50</v>
      </c>
      <c r="D39" s="39">
        <f>SUM(D32:D38)</f>
        <v>6987666</v>
      </c>
      <c r="E39" s="39">
        <f>SUM(E32:E38)</f>
        <v>0</v>
      </c>
      <c r="F39" s="39">
        <f t="shared" si="0"/>
        <v>6987666</v>
      </c>
    </row>
    <row r="40" spans="1:6" ht="14.25" customHeight="1">
      <c r="A40" s="82"/>
      <c r="B40" s="79" t="s">
        <v>20</v>
      </c>
      <c r="C40" s="1" t="s">
        <v>139</v>
      </c>
      <c r="D40" s="37">
        <v>384779</v>
      </c>
      <c r="E40" s="37">
        <v>0</v>
      </c>
      <c r="F40" s="38">
        <f t="shared" si="0"/>
        <v>384779</v>
      </c>
    </row>
    <row r="41" spans="1:6" ht="14.25" customHeight="1">
      <c r="A41" s="82"/>
      <c r="B41" s="82"/>
      <c r="C41" s="1" t="s">
        <v>69</v>
      </c>
      <c r="D41" s="38">
        <v>0</v>
      </c>
      <c r="E41" s="38">
        <v>0</v>
      </c>
      <c r="F41" s="38">
        <f t="shared" si="0"/>
        <v>0</v>
      </c>
    </row>
    <row r="42" spans="1:6" ht="14.25" customHeight="1">
      <c r="A42" s="82"/>
      <c r="B42" s="82"/>
      <c r="C42" s="1" t="s">
        <v>125</v>
      </c>
      <c r="D42" s="38">
        <v>0</v>
      </c>
      <c r="E42" s="38">
        <v>0</v>
      </c>
      <c r="F42" s="38">
        <f t="shared" si="0"/>
        <v>0</v>
      </c>
    </row>
    <row r="43" spans="1:6" ht="14.25" customHeight="1">
      <c r="A43" s="82"/>
      <c r="B43" s="82"/>
      <c r="C43" s="1" t="s">
        <v>70</v>
      </c>
      <c r="D43" s="38">
        <v>0</v>
      </c>
      <c r="E43" s="38">
        <v>0</v>
      </c>
      <c r="F43" s="38">
        <f t="shared" si="0"/>
        <v>0</v>
      </c>
    </row>
    <row r="44" spans="1:6" ht="14.25" customHeight="1">
      <c r="A44" s="82"/>
      <c r="B44" s="82"/>
      <c r="C44" s="1" t="s">
        <v>126</v>
      </c>
      <c r="D44" s="38">
        <v>0</v>
      </c>
      <c r="E44" s="38">
        <v>0</v>
      </c>
      <c r="F44" s="38">
        <f t="shared" si="0"/>
        <v>0</v>
      </c>
    </row>
    <row r="45" spans="1:6" ht="14.25" customHeight="1">
      <c r="A45" s="82"/>
      <c r="B45" s="82"/>
      <c r="C45" s="1" t="s">
        <v>145</v>
      </c>
      <c r="D45" s="38">
        <v>292137</v>
      </c>
      <c r="E45" s="38">
        <v>0</v>
      </c>
      <c r="F45" s="38">
        <f t="shared" si="0"/>
        <v>292137</v>
      </c>
    </row>
    <row r="46" spans="1:6" ht="14.25" customHeight="1">
      <c r="A46" s="82"/>
      <c r="B46" s="83"/>
      <c r="C46" s="6" t="s">
        <v>51</v>
      </c>
      <c r="D46" s="39">
        <f>SUM(D40:D45)</f>
        <v>676916</v>
      </c>
      <c r="E46" s="39">
        <f>SUM(E40:E45)</f>
        <v>0</v>
      </c>
      <c r="F46" s="39">
        <f t="shared" si="0"/>
        <v>676916</v>
      </c>
    </row>
    <row r="47" spans="1:6" ht="14.25" customHeight="1">
      <c r="A47" s="83"/>
      <c r="B47" s="76" t="s">
        <v>52</v>
      </c>
      <c r="C47" s="76"/>
      <c r="D47" s="39">
        <f>D39-D46</f>
        <v>6310750</v>
      </c>
      <c r="E47" s="39">
        <f>E39-E46</f>
        <v>0</v>
      </c>
      <c r="F47" s="39">
        <f t="shared" si="0"/>
        <v>6310750</v>
      </c>
    </row>
    <row r="48" spans="1:6" ht="14.25" customHeight="1">
      <c r="A48" s="87" t="s">
        <v>47</v>
      </c>
      <c r="B48" s="88"/>
      <c r="C48" s="89"/>
      <c r="D48" s="39">
        <f>D31+D47</f>
        <v>518470</v>
      </c>
      <c r="E48" s="39">
        <f>E31+E47</f>
        <v>0</v>
      </c>
      <c r="F48" s="39">
        <f t="shared" si="0"/>
        <v>518470</v>
      </c>
    </row>
    <row r="49" spans="1:6" ht="14.25" customHeight="1">
      <c r="A49" s="79" t="s">
        <v>22</v>
      </c>
      <c r="B49" s="79" t="s">
        <v>19</v>
      </c>
      <c r="C49" s="10" t="s">
        <v>140</v>
      </c>
      <c r="D49" s="37">
        <v>900000</v>
      </c>
      <c r="E49" s="37">
        <v>0</v>
      </c>
      <c r="F49" s="38">
        <f t="shared" si="0"/>
        <v>900000</v>
      </c>
    </row>
    <row r="50" spans="1:6" ht="14.25" customHeight="1">
      <c r="A50" s="82"/>
      <c r="B50" s="82"/>
      <c r="C50" s="2" t="s">
        <v>141</v>
      </c>
      <c r="D50" s="38">
        <v>0</v>
      </c>
      <c r="E50" s="38">
        <v>0</v>
      </c>
      <c r="F50" s="38">
        <f t="shared" si="0"/>
        <v>0</v>
      </c>
    </row>
    <row r="51" spans="1:6" ht="14.25" customHeight="1">
      <c r="A51" s="82"/>
      <c r="B51" s="82"/>
      <c r="C51" s="2" t="s">
        <v>142</v>
      </c>
      <c r="D51" s="38">
        <v>0</v>
      </c>
      <c r="E51" s="38">
        <v>0</v>
      </c>
      <c r="F51" s="38">
        <f t="shared" si="0"/>
        <v>0</v>
      </c>
    </row>
    <row r="52" spans="1:6" ht="14.25" customHeight="1">
      <c r="A52" s="82"/>
      <c r="B52" s="82"/>
      <c r="C52" s="2" t="s">
        <v>128</v>
      </c>
      <c r="D52" s="38">
        <v>0</v>
      </c>
      <c r="E52" s="38">
        <v>0</v>
      </c>
      <c r="F52" s="38">
        <f t="shared" si="0"/>
        <v>0</v>
      </c>
    </row>
    <row r="53" spans="1:6" ht="14.25" customHeight="1">
      <c r="A53" s="82"/>
      <c r="B53" s="82"/>
      <c r="C53" s="2" t="s">
        <v>35</v>
      </c>
      <c r="D53" s="38">
        <v>0</v>
      </c>
      <c r="E53" s="38">
        <v>0</v>
      </c>
      <c r="F53" s="38">
        <f t="shared" si="0"/>
        <v>0</v>
      </c>
    </row>
    <row r="54" spans="1:6" ht="14.25" customHeight="1">
      <c r="A54" s="82"/>
      <c r="B54" s="82"/>
      <c r="C54" s="2" t="s">
        <v>203</v>
      </c>
      <c r="D54" s="38">
        <v>3000000</v>
      </c>
      <c r="E54" s="38">
        <v>0</v>
      </c>
      <c r="F54" s="38">
        <f t="shared" si="0"/>
        <v>3000000</v>
      </c>
    </row>
    <row r="55" spans="1:6" ht="14.25" customHeight="1">
      <c r="A55" s="82"/>
      <c r="B55" s="82"/>
      <c r="C55" s="2" t="s">
        <v>129</v>
      </c>
      <c r="D55" s="38">
        <v>0</v>
      </c>
      <c r="E55" s="38">
        <v>0</v>
      </c>
      <c r="F55" s="38">
        <f t="shared" si="0"/>
        <v>0</v>
      </c>
    </row>
    <row r="56" spans="1:6" ht="14.25" customHeight="1">
      <c r="A56" s="82"/>
      <c r="B56" s="83"/>
      <c r="C56" s="6" t="s">
        <v>25</v>
      </c>
      <c r="D56" s="39">
        <f>SUM(D49:D55)</f>
        <v>3900000</v>
      </c>
      <c r="E56" s="39">
        <f>SUM(E49:E55)</f>
        <v>0</v>
      </c>
      <c r="F56" s="39">
        <f t="shared" si="0"/>
        <v>3900000</v>
      </c>
    </row>
    <row r="57" spans="1:6" ht="14.25" customHeight="1">
      <c r="A57" s="82"/>
      <c r="B57" s="79" t="s">
        <v>20</v>
      </c>
      <c r="C57" s="1" t="s">
        <v>130</v>
      </c>
      <c r="D57" s="38">
        <v>0</v>
      </c>
      <c r="E57" s="38">
        <v>0</v>
      </c>
      <c r="F57" s="38">
        <f t="shared" si="0"/>
        <v>0</v>
      </c>
    </row>
    <row r="58" spans="1:6" ht="14.25" customHeight="1">
      <c r="A58" s="82"/>
      <c r="B58" s="82"/>
      <c r="C58" s="1" t="s">
        <v>127</v>
      </c>
      <c r="D58" s="38">
        <v>0</v>
      </c>
      <c r="E58" s="38">
        <v>0</v>
      </c>
      <c r="F58" s="38">
        <f t="shared" si="0"/>
        <v>0</v>
      </c>
    </row>
    <row r="59" spans="1:6" ht="14.25" customHeight="1">
      <c r="A59" s="82"/>
      <c r="B59" s="82"/>
      <c r="C59" s="2" t="s">
        <v>131</v>
      </c>
      <c r="D59" s="38">
        <v>0</v>
      </c>
      <c r="E59" s="38">
        <v>0</v>
      </c>
      <c r="F59" s="38">
        <f t="shared" si="0"/>
        <v>0</v>
      </c>
    </row>
    <row r="60" spans="1:6" ht="14.25" customHeight="1">
      <c r="A60" s="82"/>
      <c r="B60" s="82"/>
      <c r="C60" s="30" t="s">
        <v>201</v>
      </c>
      <c r="D60" s="44">
        <v>0</v>
      </c>
      <c r="E60" s="44">
        <v>0</v>
      </c>
      <c r="F60" s="38">
        <f t="shared" si="0"/>
        <v>0</v>
      </c>
    </row>
    <row r="61" spans="1:6" ht="14.25" customHeight="1">
      <c r="A61" s="82"/>
      <c r="B61" s="82"/>
      <c r="C61" s="2" t="s">
        <v>132</v>
      </c>
      <c r="D61" s="38">
        <v>0</v>
      </c>
      <c r="E61" s="38">
        <v>0</v>
      </c>
      <c r="F61" s="38">
        <f t="shared" si="0"/>
        <v>0</v>
      </c>
    </row>
    <row r="62" spans="1:6" ht="14.25" customHeight="1">
      <c r="A62" s="82"/>
      <c r="B62" s="82"/>
      <c r="C62" s="2" t="s">
        <v>133</v>
      </c>
      <c r="D62" s="38">
        <v>0</v>
      </c>
      <c r="E62" s="38">
        <v>0</v>
      </c>
      <c r="F62" s="38">
        <f t="shared" si="0"/>
        <v>0</v>
      </c>
    </row>
    <row r="63" spans="1:6" ht="14.25" customHeight="1">
      <c r="A63" s="82"/>
      <c r="B63" s="82"/>
      <c r="C63" s="2" t="s">
        <v>204</v>
      </c>
      <c r="D63" s="38">
        <v>3000000</v>
      </c>
      <c r="E63" s="38">
        <v>0</v>
      </c>
      <c r="F63" s="38">
        <f t="shared" si="0"/>
        <v>3000000</v>
      </c>
    </row>
    <row r="64" spans="1:6" ht="14.25" customHeight="1">
      <c r="A64" s="82"/>
      <c r="B64" s="82"/>
      <c r="C64" s="2" t="s">
        <v>143</v>
      </c>
      <c r="D64" s="38">
        <v>0</v>
      </c>
      <c r="E64" s="38">
        <v>0</v>
      </c>
      <c r="F64" s="38">
        <f t="shared" si="0"/>
        <v>0</v>
      </c>
    </row>
    <row r="65" spans="1:6" ht="14.25" customHeight="1">
      <c r="A65" s="82"/>
      <c r="B65" s="83"/>
      <c r="C65" s="6" t="s">
        <v>26</v>
      </c>
      <c r="D65" s="39">
        <f>SUM(D57:D64)</f>
        <v>3000000</v>
      </c>
      <c r="E65" s="39">
        <f>SUM(E57:E64)</f>
        <v>0</v>
      </c>
      <c r="F65" s="39">
        <f t="shared" si="0"/>
        <v>3000000</v>
      </c>
    </row>
    <row r="66" spans="1:6" ht="14.25" customHeight="1">
      <c r="A66" s="83"/>
      <c r="B66" s="90" t="s">
        <v>53</v>
      </c>
      <c r="C66" s="91"/>
      <c r="D66" s="39">
        <f>D56-D65</f>
        <v>900000</v>
      </c>
      <c r="E66" s="39">
        <f>E56-E65</f>
        <v>0</v>
      </c>
      <c r="F66" s="39">
        <f t="shared" si="0"/>
        <v>900000</v>
      </c>
    </row>
    <row r="67" spans="1:6" ht="14.25" customHeight="1">
      <c r="A67" s="90" t="s">
        <v>191</v>
      </c>
      <c r="B67" s="95"/>
      <c r="C67" s="91"/>
      <c r="D67" s="39">
        <f>D66+D48</f>
        <v>1418470</v>
      </c>
      <c r="E67" s="39">
        <v>0</v>
      </c>
      <c r="F67" s="39">
        <f t="shared" si="0"/>
        <v>1418470</v>
      </c>
    </row>
    <row r="68" spans="1:6" ht="14.25" customHeight="1">
      <c r="A68" s="98" t="s">
        <v>21</v>
      </c>
      <c r="B68" s="90" t="s">
        <v>192</v>
      </c>
      <c r="C68" s="91"/>
      <c r="D68" s="39">
        <v>73088867</v>
      </c>
      <c r="E68" s="39">
        <v>0</v>
      </c>
      <c r="F68" s="39">
        <f t="shared" si="0"/>
        <v>73088867</v>
      </c>
    </row>
    <row r="69" spans="1:6" ht="14.25" customHeight="1">
      <c r="A69" s="99"/>
      <c r="B69" s="90" t="s">
        <v>193</v>
      </c>
      <c r="C69" s="91"/>
      <c r="D69" s="39">
        <f>SUM(D67:D68)</f>
        <v>74507337</v>
      </c>
      <c r="E69" s="39">
        <v>0</v>
      </c>
      <c r="F69" s="39">
        <f t="shared" si="0"/>
        <v>74507337</v>
      </c>
    </row>
    <row r="70" spans="1:6" ht="14.25" customHeight="1">
      <c r="A70" s="99"/>
      <c r="B70" s="90" t="s">
        <v>194</v>
      </c>
      <c r="C70" s="91"/>
      <c r="D70" s="39">
        <v>0</v>
      </c>
      <c r="E70" s="39">
        <v>0</v>
      </c>
      <c r="F70" s="39">
        <f t="shared" si="0"/>
        <v>0</v>
      </c>
    </row>
    <row r="71" spans="1:6" ht="14.25" customHeight="1">
      <c r="A71" s="99"/>
      <c r="B71" s="90" t="s">
        <v>195</v>
      </c>
      <c r="C71" s="91"/>
      <c r="D71" s="39">
        <v>0</v>
      </c>
      <c r="E71" s="39">
        <v>0</v>
      </c>
      <c r="F71" s="39">
        <f t="shared" si="0"/>
        <v>0</v>
      </c>
    </row>
    <row r="72" spans="1:6" ht="14.25" customHeight="1">
      <c r="A72" s="99"/>
      <c r="B72" s="90" t="s">
        <v>196</v>
      </c>
      <c r="C72" s="91"/>
      <c r="D72" s="39">
        <v>0</v>
      </c>
      <c r="E72" s="39">
        <v>0</v>
      </c>
      <c r="F72" s="39">
        <f t="shared" si="0"/>
        <v>0</v>
      </c>
    </row>
    <row r="73" spans="1:6" ht="14.25" customHeight="1">
      <c r="A73" s="99"/>
      <c r="B73" s="103" t="s">
        <v>197</v>
      </c>
      <c r="C73" s="104"/>
      <c r="D73" s="96">
        <f>D69+D70+D71-D72</f>
        <v>74507337</v>
      </c>
      <c r="E73" s="96">
        <v>0</v>
      </c>
      <c r="F73" s="101">
        <f>D73-E73</f>
        <v>74507337</v>
      </c>
    </row>
    <row r="74" spans="1:6" ht="14.25" customHeight="1">
      <c r="A74" s="100"/>
      <c r="B74" s="105"/>
      <c r="C74" s="106"/>
      <c r="D74" s="97"/>
      <c r="E74" s="97"/>
      <c r="F74" s="102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E63C" sheet="1"/>
  <mergeCells count="29">
    <mergeCell ref="A4:F4"/>
    <mergeCell ref="B32:B39"/>
    <mergeCell ref="B40:B46"/>
    <mergeCell ref="D2:F2"/>
    <mergeCell ref="A5:F5"/>
    <mergeCell ref="A3:F3"/>
    <mergeCell ref="A7:C7"/>
    <mergeCell ref="B19:B30"/>
    <mergeCell ref="B31:C31"/>
    <mergeCell ref="B8:B18"/>
    <mergeCell ref="A8:A31"/>
    <mergeCell ref="B57:B65"/>
    <mergeCell ref="B66:C66"/>
    <mergeCell ref="B69:C69"/>
    <mergeCell ref="B47:C47"/>
    <mergeCell ref="F73:F74"/>
    <mergeCell ref="B68:C68"/>
    <mergeCell ref="B71:C71"/>
    <mergeCell ref="B72:C72"/>
    <mergeCell ref="B73:C74"/>
    <mergeCell ref="A49:A66"/>
    <mergeCell ref="A32:A47"/>
    <mergeCell ref="A68:A74"/>
    <mergeCell ref="D73:D74"/>
    <mergeCell ref="B70:C70"/>
    <mergeCell ref="E73:E74"/>
    <mergeCell ref="A48:C48"/>
    <mergeCell ref="A67:C67"/>
    <mergeCell ref="B49:B56"/>
  </mergeCells>
  <printOptions horizontalCentered="1"/>
  <pageMargins left="0.2362204724409449" right="0.2362204724409449" top="0.7480314960629921" bottom="0.7480314960629921" header="0.31496062992125984" footer="0.31496062992125984"/>
  <pageSetup firstPageNumber="12" useFirstPageNumber="1" horizontalDpi="300" verticalDpi="300" orientation="portrait" paperSize="9" scale="76" r:id="rId1"/>
  <headerFooter scaleWithDoc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21.625" style="3" customWidth="1"/>
    <col min="2" max="4" width="8.625" style="3" customWidth="1"/>
    <col min="5" max="5" width="21.625" style="3" customWidth="1"/>
    <col min="6" max="8" width="8.625" style="3" customWidth="1"/>
    <col min="9" max="9" width="0.875" style="3" customWidth="1"/>
    <col min="10" max="16384" width="9.00390625" style="3" customWidth="1"/>
  </cols>
  <sheetData>
    <row r="1" ht="21.75" customHeight="1"/>
    <row r="2" ht="15" customHeight="1">
      <c r="H2" s="46" t="s">
        <v>48</v>
      </c>
    </row>
    <row r="3" spans="1:8" ht="13.5">
      <c r="A3" s="13" t="s">
        <v>24</v>
      </c>
      <c r="B3" s="13"/>
      <c r="C3" s="13"/>
      <c r="D3" s="13"/>
      <c r="E3" s="13"/>
      <c r="F3" s="13"/>
      <c r="G3" s="13"/>
      <c r="H3" s="13"/>
    </row>
    <row r="4" spans="1:8" ht="13.5">
      <c r="A4" s="110" t="s">
        <v>206</v>
      </c>
      <c r="B4" s="110"/>
      <c r="C4" s="110"/>
      <c r="D4" s="110"/>
      <c r="E4" s="110"/>
      <c r="F4" s="110"/>
      <c r="G4" s="110"/>
      <c r="H4" s="110"/>
    </row>
    <row r="5" spans="1:8" ht="13.5">
      <c r="A5" s="107" t="s">
        <v>205</v>
      </c>
      <c r="B5" s="107"/>
      <c r="C5" s="107"/>
      <c r="D5" s="107"/>
      <c r="E5" s="107"/>
      <c r="F5" s="107"/>
      <c r="G5" s="107"/>
      <c r="H5" s="107"/>
    </row>
    <row r="6" ht="13.5" customHeight="1">
      <c r="H6" s="3" t="s">
        <v>175</v>
      </c>
    </row>
    <row r="7" spans="1:8" ht="14.25" customHeight="1">
      <c r="A7" s="14" t="s">
        <v>5</v>
      </c>
      <c r="B7" s="14"/>
      <c r="C7" s="14"/>
      <c r="D7" s="14"/>
      <c r="E7" s="14" t="s">
        <v>6</v>
      </c>
      <c r="F7" s="14"/>
      <c r="G7" s="14"/>
      <c r="H7" s="14"/>
    </row>
    <row r="8" spans="1:8" ht="14.25" customHeight="1">
      <c r="A8" s="15"/>
      <c r="B8" s="16" t="s">
        <v>7</v>
      </c>
      <c r="C8" s="16" t="s">
        <v>8</v>
      </c>
      <c r="D8" s="108" t="s">
        <v>9</v>
      </c>
      <c r="E8" s="45"/>
      <c r="F8" s="17" t="s">
        <v>7</v>
      </c>
      <c r="G8" s="16" t="s">
        <v>8</v>
      </c>
      <c r="H8" s="108" t="s">
        <v>9</v>
      </c>
    </row>
    <row r="9" spans="1:8" ht="14.25" customHeight="1">
      <c r="A9" s="18"/>
      <c r="B9" s="19" t="s">
        <v>10</v>
      </c>
      <c r="C9" s="19" t="s">
        <v>10</v>
      </c>
      <c r="D9" s="109"/>
      <c r="E9" s="20"/>
      <c r="F9" s="21" t="s">
        <v>10</v>
      </c>
      <c r="G9" s="19" t="s">
        <v>10</v>
      </c>
      <c r="H9" s="109"/>
    </row>
    <row r="10" spans="1:8" ht="14.25" customHeight="1">
      <c r="A10" s="22" t="s">
        <v>11</v>
      </c>
      <c r="B10" s="48">
        <f>SUM(B11:B32)</f>
        <v>581668655</v>
      </c>
      <c r="C10" s="48">
        <f>SUM(C11:C32)</f>
        <v>0</v>
      </c>
      <c r="D10" s="49">
        <f>B10-C10</f>
        <v>581668655</v>
      </c>
      <c r="E10" s="50" t="s">
        <v>0</v>
      </c>
      <c r="F10" s="51">
        <f>SUM(F11:F28)</f>
        <v>531330731</v>
      </c>
      <c r="G10" s="73">
        <f>SUM(G11:G28)</f>
        <v>0</v>
      </c>
      <c r="H10" s="49">
        <f>F10-G10</f>
        <v>531330731</v>
      </c>
    </row>
    <row r="11" spans="1:8" ht="14.25" customHeight="1">
      <c r="A11" s="23" t="s">
        <v>36</v>
      </c>
      <c r="B11" s="52">
        <v>43047080</v>
      </c>
      <c r="C11" s="52">
        <v>0</v>
      </c>
      <c r="D11" s="53">
        <f>B11-C11</f>
        <v>43047080</v>
      </c>
      <c r="E11" s="54" t="s">
        <v>208</v>
      </c>
      <c r="F11" s="55">
        <v>0</v>
      </c>
      <c r="G11" s="52">
        <v>0</v>
      </c>
      <c r="H11" s="57">
        <f>F11-G11</f>
        <v>0</v>
      </c>
    </row>
    <row r="12" spans="1:8" ht="14.25" customHeight="1">
      <c r="A12" s="24" t="s">
        <v>37</v>
      </c>
      <c r="B12" s="56">
        <v>0</v>
      </c>
      <c r="C12" s="56">
        <v>0</v>
      </c>
      <c r="D12" s="57">
        <f aca="true" t="shared" si="0" ref="D12:D32">B12-C12</f>
        <v>0</v>
      </c>
      <c r="E12" s="58" t="s">
        <v>209</v>
      </c>
      <c r="F12" s="59">
        <v>5862493</v>
      </c>
      <c r="G12" s="56">
        <v>0</v>
      </c>
      <c r="H12" s="57">
        <f>F12-G12</f>
        <v>5862493</v>
      </c>
    </row>
    <row r="13" spans="1:8" ht="14.25" customHeight="1">
      <c r="A13" s="24" t="s">
        <v>38</v>
      </c>
      <c r="B13" s="56">
        <v>14150540</v>
      </c>
      <c r="C13" s="56">
        <v>0</v>
      </c>
      <c r="D13" s="57">
        <f t="shared" si="0"/>
        <v>14150540</v>
      </c>
      <c r="E13" s="58" t="s">
        <v>210</v>
      </c>
      <c r="F13" s="59">
        <v>0</v>
      </c>
      <c r="G13" s="56">
        <v>0</v>
      </c>
      <c r="H13" s="57">
        <f aca="true" t="shared" si="1" ref="H13:H29">F13-G13</f>
        <v>0</v>
      </c>
    </row>
    <row r="14" spans="1:8" ht="14.25" customHeight="1">
      <c r="A14" s="24" t="s">
        <v>39</v>
      </c>
      <c r="B14" s="56">
        <v>3654720</v>
      </c>
      <c r="C14" s="56">
        <v>0</v>
      </c>
      <c r="D14" s="57">
        <f t="shared" si="0"/>
        <v>3654720</v>
      </c>
      <c r="E14" s="58" t="s">
        <v>211</v>
      </c>
      <c r="F14" s="59">
        <v>0</v>
      </c>
      <c r="G14" s="56">
        <v>0</v>
      </c>
      <c r="H14" s="57">
        <f t="shared" si="1"/>
        <v>0</v>
      </c>
    </row>
    <row r="15" spans="1:8" ht="14.25" customHeight="1">
      <c r="A15" s="24" t="s">
        <v>58</v>
      </c>
      <c r="B15" s="56">
        <v>0</v>
      </c>
      <c r="C15" s="56">
        <v>0</v>
      </c>
      <c r="D15" s="57">
        <f t="shared" si="0"/>
        <v>0</v>
      </c>
      <c r="E15" s="58" t="s">
        <v>212</v>
      </c>
      <c r="F15" s="59">
        <v>0</v>
      </c>
      <c r="G15" s="56">
        <v>0</v>
      </c>
      <c r="H15" s="57">
        <f t="shared" si="1"/>
        <v>0</v>
      </c>
    </row>
    <row r="16" spans="1:8" ht="14.25" customHeight="1">
      <c r="A16" s="24" t="s">
        <v>55</v>
      </c>
      <c r="B16" s="56">
        <v>0</v>
      </c>
      <c r="C16" s="56">
        <v>0</v>
      </c>
      <c r="D16" s="57">
        <f t="shared" si="0"/>
        <v>0</v>
      </c>
      <c r="E16" s="58" t="s">
        <v>213</v>
      </c>
      <c r="F16" s="59">
        <v>0</v>
      </c>
      <c r="G16" s="56">
        <v>0</v>
      </c>
      <c r="H16" s="57">
        <f t="shared" si="1"/>
        <v>0</v>
      </c>
    </row>
    <row r="17" spans="1:8" ht="14.25" customHeight="1">
      <c r="A17" s="24" t="s">
        <v>146</v>
      </c>
      <c r="B17" s="56">
        <v>0</v>
      </c>
      <c r="C17" s="56">
        <v>0</v>
      </c>
      <c r="D17" s="57">
        <f t="shared" si="0"/>
        <v>0</v>
      </c>
      <c r="E17" s="58" t="s">
        <v>214</v>
      </c>
      <c r="F17" s="59">
        <v>0</v>
      </c>
      <c r="G17" s="56">
        <v>0</v>
      </c>
      <c r="H17" s="57">
        <f t="shared" si="1"/>
        <v>0</v>
      </c>
    </row>
    <row r="18" spans="1:8" ht="14.25" customHeight="1">
      <c r="A18" s="24" t="s">
        <v>147</v>
      </c>
      <c r="B18" s="56">
        <v>0</v>
      </c>
      <c r="C18" s="56">
        <v>0</v>
      </c>
      <c r="D18" s="57">
        <f t="shared" si="0"/>
        <v>0</v>
      </c>
      <c r="E18" s="58" t="s">
        <v>215</v>
      </c>
      <c r="F18" s="59">
        <v>0</v>
      </c>
      <c r="G18" s="56">
        <v>0</v>
      </c>
      <c r="H18" s="57">
        <f t="shared" si="1"/>
        <v>0</v>
      </c>
    </row>
    <row r="19" spans="1:8" ht="14.25" customHeight="1">
      <c r="A19" s="24" t="s">
        <v>148</v>
      </c>
      <c r="B19" s="56">
        <v>0</v>
      </c>
      <c r="C19" s="56">
        <v>0</v>
      </c>
      <c r="D19" s="57">
        <f t="shared" si="0"/>
        <v>0</v>
      </c>
      <c r="E19" s="58" t="s">
        <v>216</v>
      </c>
      <c r="F19" s="59">
        <v>0</v>
      </c>
      <c r="G19" s="56">
        <v>0</v>
      </c>
      <c r="H19" s="57">
        <f t="shared" si="1"/>
        <v>0</v>
      </c>
    </row>
    <row r="20" spans="1:8" ht="14.25" customHeight="1">
      <c r="A20" s="24" t="s">
        <v>68</v>
      </c>
      <c r="B20" s="56">
        <v>0</v>
      </c>
      <c r="C20" s="56">
        <v>0</v>
      </c>
      <c r="D20" s="57">
        <f t="shared" si="0"/>
        <v>0</v>
      </c>
      <c r="E20" s="58" t="s">
        <v>217</v>
      </c>
      <c r="F20" s="59">
        <v>0</v>
      </c>
      <c r="G20" s="56">
        <v>0</v>
      </c>
      <c r="H20" s="57">
        <f t="shared" si="1"/>
        <v>0</v>
      </c>
    </row>
    <row r="21" spans="1:8" ht="14.25" customHeight="1">
      <c r="A21" s="24" t="s">
        <v>149</v>
      </c>
      <c r="B21" s="56">
        <v>0</v>
      </c>
      <c r="C21" s="56">
        <v>0</v>
      </c>
      <c r="D21" s="57">
        <f t="shared" si="0"/>
        <v>0</v>
      </c>
      <c r="E21" s="58" t="s">
        <v>218</v>
      </c>
      <c r="F21" s="59">
        <v>2686500</v>
      </c>
      <c r="G21" s="56">
        <v>0</v>
      </c>
      <c r="H21" s="57">
        <f t="shared" si="1"/>
        <v>2686500</v>
      </c>
    </row>
    <row r="22" spans="1:8" ht="14.25" customHeight="1">
      <c r="A22" s="24" t="s">
        <v>150</v>
      </c>
      <c r="B22" s="56">
        <v>0</v>
      </c>
      <c r="C22" s="56">
        <v>0</v>
      </c>
      <c r="D22" s="57">
        <f t="shared" si="0"/>
        <v>0</v>
      </c>
      <c r="E22" s="58" t="s">
        <v>219</v>
      </c>
      <c r="F22" s="59">
        <v>1995016</v>
      </c>
      <c r="G22" s="56">
        <v>0</v>
      </c>
      <c r="H22" s="57">
        <f t="shared" si="1"/>
        <v>1995016</v>
      </c>
    </row>
    <row r="23" spans="1:8" ht="14.25" customHeight="1">
      <c r="A23" s="24" t="s">
        <v>151</v>
      </c>
      <c r="B23" s="56">
        <v>0</v>
      </c>
      <c r="C23" s="56">
        <v>0</v>
      </c>
      <c r="D23" s="57">
        <f t="shared" si="0"/>
        <v>0</v>
      </c>
      <c r="E23" s="58" t="s">
        <v>220</v>
      </c>
      <c r="F23" s="59">
        <v>0</v>
      </c>
      <c r="G23" s="56">
        <v>0</v>
      </c>
      <c r="H23" s="57">
        <f t="shared" si="1"/>
        <v>0</v>
      </c>
    </row>
    <row r="24" spans="1:8" ht="14.25" customHeight="1">
      <c r="A24" s="24" t="s">
        <v>152</v>
      </c>
      <c r="B24" s="56">
        <v>0</v>
      </c>
      <c r="C24" s="56">
        <v>0</v>
      </c>
      <c r="D24" s="57">
        <f t="shared" si="0"/>
        <v>0</v>
      </c>
      <c r="E24" s="58" t="s">
        <v>221</v>
      </c>
      <c r="F24" s="59">
        <v>0</v>
      </c>
      <c r="G24" s="56">
        <v>0</v>
      </c>
      <c r="H24" s="57">
        <f t="shared" si="1"/>
        <v>0</v>
      </c>
    </row>
    <row r="25" spans="1:8" ht="14.25" customHeight="1">
      <c r="A25" s="24" t="s">
        <v>153</v>
      </c>
      <c r="B25" s="56">
        <v>29593</v>
      </c>
      <c r="C25" s="56">
        <v>0</v>
      </c>
      <c r="D25" s="57">
        <f t="shared" si="0"/>
        <v>29593</v>
      </c>
      <c r="E25" s="58" t="s">
        <v>222</v>
      </c>
      <c r="F25" s="59">
        <v>0</v>
      </c>
      <c r="G25" s="56">
        <v>0</v>
      </c>
      <c r="H25" s="57">
        <f t="shared" si="1"/>
        <v>0</v>
      </c>
    </row>
    <row r="26" spans="1:8" ht="14.25" customHeight="1">
      <c r="A26" s="24" t="s">
        <v>154</v>
      </c>
      <c r="B26" s="56">
        <v>0</v>
      </c>
      <c r="C26" s="56">
        <v>0</v>
      </c>
      <c r="D26" s="57">
        <f t="shared" si="0"/>
        <v>0</v>
      </c>
      <c r="E26" s="58" t="s">
        <v>223</v>
      </c>
      <c r="F26" s="59">
        <v>0</v>
      </c>
      <c r="G26" s="56">
        <v>0</v>
      </c>
      <c r="H26" s="57">
        <f t="shared" si="1"/>
        <v>0</v>
      </c>
    </row>
    <row r="27" spans="1:8" ht="14.25" customHeight="1">
      <c r="A27" s="24" t="s">
        <v>155</v>
      </c>
      <c r="B27" s="56">
        <v>0</v>
      </c>
      <c r="C27" s="56">
        <v>0</v>
      </c>
      <c r="D27" s="57">
        <f t="shared" si="0"/>
        <v>0</v>
      </c>
      <c r="E27" s="58" t="s">
        <v>224</v>
      </c>
      <c r="F27" s="59">
        <v>0</v>
      </c>
      <c r="G27" s="56">
        <v>0</v>
      </c>
      <c r="H27" s="57">
        <f t="shared" si="1"/>
        <v>0</v>
      </c>
    </row>
    <row r="28" spans="1:8" ht="14.25" customHeight="1">
      <c r="A28" s="24" t="s">
        <v>59</v>
      </c>
      <c r="B28" s="56">
        <v>0</v>
      </c>
      <c r="C28" s="56">
        <v>0</v>
      </c>
      <c r="D28" s="57">
        <f t="shared" si="0"/>
        <v>0</v>
      </c>
      <c r="E28" s="58" t="s">
        <v>226</v>
      </c>
      <c r="F28" s="59">
        <v>520786722</v>
      </c>
      <c r="G28" s="56">
        <v>0</v>
      </c>
      <c r="H28" s="57">
        <f t="shared" si="1"/>
        <v>520786722</v>
      </c>
    </row>
    <row r="29" spans="1:8" ht="14.25" customHeight="1">
      <c r="A29" s="24" t="s">
        <v>62</v>
      </c>
      <c r="B29" s="56">
        <v>520786722</v>
      </c>
      <c r="C29" s="56">
        <v>0</v>
      </c>
      <c r="D29" s="57">
        <f t="shared" si="0"/>
        <v>520786722</v>
      </c>
      <c r="E29" s="58" t="s">
        <v>225</v>
      </c>
      <c r="F29" s="59">
        <v>0</v>
      </c>
      <c r="G29" s="56">
        <v>0</v>
      </c>
      <c r="H29" s="57">
        <f t="shared" si="1"/>
        <v>0</v>
      </c>
    </row>
    <row r="30" spans="1:8" ht="14.25" customHeight="1">
      <c r="A30" s="24" t="s">
        <v>156</v>
      </c>
      <c r="B30" s="56">
        <v>0</v>
      </c>
      <c r="C30" s="56">
        <v>0</v>
      </c>
      <c r="D30" s="57">
        <f t="shared" si="0"/>
        <v>0</v>
      </c>
      <c r="E30" s="58"/>
      <c r="F30" s="59"/>
      <c r="G30" s="56"/>
      <c r="H30" s="57"/>
    </row>
    <row r="31" spans="1:8" ht="14.25" customHeight="1">
      <c r="A31" s="24" t="s">
        <v>157</v>
      </c>
      <c r="B31" s="56">
        <v>0</v>
      </c>
      <c r="C31" s="56">
        <v>0</v>
      </c>
      <c r="D31" s="57">
        <f t="shared" si="0"/>
        <v>0</v>
      </c>
      <c r="E31" s="58"/>
      <c r="F31" s="59"/>
      <c r="G31" s="56"/>
      <c r="H31" s="57"/>
    </row>
    <row r="32" spans="1:8" ht="14.25" customHeight="1">
      <c r="A32" s="24" t="s">
        <v>60</v>
      </c>
      <c r="B32" s="56">
        <v>0</v>
      </c>
      <c r="C32" s="56">
        <v>0</v>
      </c>
      <c r="D32" s="57">
        <f t="shared" si="0"/>
        <v>0</v>
      </c>
      <c r="E32" s="58"/>
      <c r="F32" s="59"/>
      <c r="G32" s="56"/>
      <c r="H32" s="57"/>
    </row>
    <row r="33" spans="1:8" ht="14.25" customHeight="1">
      <c r="A33" s="24"/>
      <c r="B33" s="56"/>
      <c r="C33" s="56"/>
      <c r="D33" s="57"/>
      <c r="E33" s="58"/>
      <c r="F33" s="59"/>
      <c r="G33" s="56"/>
      <c r="H33" s="57"/>
    </row>
    <row r="34" spans="1:8" ht="14.25" customHeight="1">
      <c r="A34" s="22" t="s">
        <v>158</v>
      </c>
      <c r="B34" s="48">
        <f>B35+B41</f>
        <v>115915577</v>
      </c>
      <c r="C34" s="48">
        <f>C35+C41</f>
        <v>0</v>
      </c>
      <c r="D34" s="49">
        <f aca="true" t="shared" si="2" ref="D34:D39">B34-C34</f>
        <v>115915577</v>
      </c>
      <c r="E34" s="50" t="s">
        <v>1</v>
      </c>
      <c r="F34" s="51">
        <f>SUM(F35:F42)</f>
        <v>22185000</v>
      </c>
      <c r="G34" s="48">
        <v>0</v>
      </c>
      <c r="H34" s="49">
        <f>F34-G34</f>
        <v>22185000</v>
      </c>
    </row>
    <row r="35" spans="1:8" ht="14.25" customHeight="1">
      <c r="A35" s="22" t="s">
        <v>159</v>
      </c>
      <c r="B35" s="48">
        <f>SUM(B36:B39)</f>
        <v>110957076</v>
      </c>
      <c r="C35" s="48">
        <v>0</v>
      </c>
      <c r="D35" s="49">
        <f t="shared" si="2"/>
        <v>110957076</v>
      </c>
      <c r="E35" s="58" t="s">
        <v>227</v>
      </c>
      <c r="F35" s="59">
        <v>17860000</v>
      </c>
      <c r="G35" s="56">
        <v>0</v>
      </c>
      <c r="H35" s="57">
        <f>F35-G35</f>
        <v>17860000</v>
      </c>
    </row>
    <row r="36" spans="1:8" ht="14.25" customHeight="1">
      <c r="A36" s="23" t="s">
        <v>160</v>
      </c>
      <c r="B36" s="52">
        <v>0</v>
      </c>
      <c r="C36" s="52">
        <v>0</v>
      </c>
      <c r="D36" s="53">
        <f t="shared" si="2"/>
        <v>0</v>
      </c>
      <c r="E36" s="58" t="s">
        <v>228</v>
      </c>
      <c r="F36" s="59">
        <v>0</v>
      </c>
      <c r="G36" s="56">
        <v>0</v>
      </c>
      <c r="H36" s="57">
        <f>F36-G36</f>
        <v>0</v>
      </c>
    </row>
    <row r="37" spans="1:8" ht="14.25" customHeight="1">
      <c r="A37" s="24" t="s">
        <v>161</v>
      </c>
      <c r="B37" s="56">
        <v>105557527</v>
      </c>
      <c r="C37" s="56">
        <v>0</v>
      </c>
      <c r="D37" s="57">
        <f t="shared" si="2"/>
        <v>105557527</v>
      </c>
      <c r="E37" s="58" t="s">
        <v>229</v>
      </c>
      <c r="F37" s="59">
        <v>0</v>
      </c>
      <c r="G37" s="56">
        <v>0</v>
      </c>
      <c r="H37" s="57">
        <f aca="true" t="shared" si="3" ref="H37:H42">F37-G37</f>
        <v>0</v>
      </c>
    </row>
    <row r="38" spans="1:8" ht="14.25" customHeight="1">
      <c r="A38" s="24" t="s">
        <v>207</v>
      </c>
      <c r="B38" s="56">
        <v>5399549</v>
      </c>
      <c r="C38" s="56">
        <v>0</v>
      </c>
      <c r="D38" s="57">
        <f t="shared" si="2"/>
        <v>5399549</v>
      </c>
      <c r="E38" s="58" t="s">
        <v>230</v>
      </c>
      <c r="F38" s="59">
        <v>0</v>
      </c>
      <c r="G38" s="56">
        <v>0</v>
      </c>
      <c r="H38" s="57">
        <f t="shared" si="3"/>
        <v>0</v>
      </c>
    </row>
    <row r="39" spans="1:8" ht="14.25" customHeight="1">
      <c r="A39" s="24" t="s">
        <v>88</v>
      </c>
      <c r="B39" s="56">
        <v>0</v>
      </c>
      <c r="C39" s="56">
        <v>0</v>
      </c>
      <c r="D39" s="57">
        <f t="shared" si="2"/>
        <v>0</v>
      </c>
      <c r="E39" s="58" t="s">
        <v>231</v>
      </c>
      <c r="F39" s="59">
        <v>4325000</v>
      </c>
      <c r="G39" s="56">
        <v>0</v>
      </c>
      <c r="H39" s="57">
        <f t="shared" si="3"/>
        <v>4325000</v>
      </c>
    </row>
    <row r="40" spans="1:8" ht="14.25" customHeight="1">
      <c r="A40" s="25"/>
      <c r="B40" s="56"/>
      <c r="C40" s="56"/>
      <c r="D40" s="57"/>
      <c r="E40" s="58" t="s">
        <v>232</v>
      </c>
      <c r="F40" s="59">
        <v>0</v>
      </c>
      <c r="G40" s="56">
        <v>0</v>
      </c>
      <c r="H40" s="57">
        <f t="shared" si="3"/>
        <v>0</v>
      </c>
    </row>
    <row r="41" spans="1:8" ht="14.25" customHeight="1">
      <c r="A41" s="22" t="s">
        <v>163</v>
      </c>
      <c r="B41" s="48">
        <f>SUM(B42:B59)</f>
        <v>4958501</v>
      </c>
      <c r="C41" s="48">
        <v>0</v>
      </c>
      <c r="D41" s="49">
        <f>B41-C41</f>
        <v>4958501</v>
      </c>
      <c r="E41" s="58" t="s">
        <v>233</v>
      </c>
      <c r="F41" s="59">
        <v>0</v>
      </c>
      <c r="G41" s="56">
        <v>0</v>
      </c>
      <c r="H41" s="57">
        <f t="shared" si="3"/>
        <v>0</v>
      </c>
    </row>
    <row r="42" spans="1:8" ht="14.25" customHeight="1">
      <c r="A42" s="23" t="s">
        <v>160</v>
      </c>
      <c r="B42" s="52">
        <v>0</v>
      </c>
      <c r="C42" s="52">
        <v>0</v>
      </c>
      <c r="D42" s="57">
        <f>B42-C42</f>
        <v>0</v>
      </c>
      <c r="E42" s="58" t="s">
        <v>234</v>
      </c>
      <c r="F42" s="59">
        <v>0</v>
      </c>
      <c r="G42" s="56">
        <v>0</v>
      </c>
      <c r="H42" s="57">
        <f t="shared" si="3"/>
        <v>0</v>
      </c>
    </row>
    <row r="43" spans="1:8" ht="14.25" customHeight="1">
      <c r="A43" s="24" t="s">
        <v>161</v>
      </c>
      <c r="B43" s="56">
        <v>0</v>
      </c>
      <c r="C43" s="56">
        <v>0</v>
      </c>
      <c r="D43" s="57">
        <f>B43-C43</f>
        <v>0</v>
      </c>
      <c r="E43" s="58"/>
      <c r="F43" s="59"/>
      <c r="G43" s="56"/>
      <c r="H43" s="57"/>
    </row>
    <row r="44" spans="1:8" ht="14.25" customHeight="1">
      <c r="A44" s="24" t="s">
        <v>164</v>
      </c>
      <c r="B44" s="56">
        <v>1132281</v>
      </c>
      <c r="C44" s="56">
        <v>0</v>
      </c>
      <c r="D44" s="57">
        <f aca="true" t="shared" si="4" ref="D44:D59">B44-C44</f>
        <v>1132281</v>
      </c>
      <c r="E44" s="58"/>
      <c r="F44" s="59"/>
      <c r="G44" s="56"/>
      <c r="H44" s="57"/>
    </row>
    <row r="45" spans="1:8" ht="14.25" customHeight="1">
      <c r="A45" s="24" t="s">
        <v>165</v>
      </c>
      <c r="B45" s="56">
        <v>0</v>
      </c>
      <c r="C45" s="56">
        <v>0</v>
      </c>
      <c r="D45" s="57">
        <f t="shared" si="4"/>
        <v>0</v>
      </c>
      <c r="E45" s="47" t="s">
        <v>2</v>
      </c>
      <c r="F45" s="60">
        <f>F10+F34</f>
        <v>553515731</v>
      </c>
      <c r="G45" s="74">
        <f>G10+G34</f>
        <v>0</v>
      </c>
      <c r="H45" s="62">
        <f>F45-G45</f>
        <v>553515731</v>
      </c>
    </row>
    <row r="46" spans="1:8" ht="14.25" customHeight="1">
      <c r="A46" s="24" t="s">
        <v>173</v>
      </c>
      <c r="B46" s="56">
        <v>789210</v>
      </c>
      <c r="C46" s="56">
        <v>0</v>
      </c>
      <c r="D46" s="57">
        <f t="shared" si="4"/>
        <v>789210</v>
      </c>
      <c r="E46" s="47" t="s">
        <v>166</v>
      </c>
      <c r="F46" s="63"/>
      <c r="G46" s="64"/>
      <c r="H46" s="65"/>
    </row>
    <row r="47" spans="1:8" ht="14.25" customHeight="1">
      <c r="A47" s="24" t="s">
        <v>167</v>
      </c>
      <c r="B47" s="56">
        <v>2737010</v>
      </c>
      <c r="C47" s="56">
        <v>0</v>
      </c>
      <c r="D47" s="57">
        <f t="shared" si="4"/>
        <v>2737010</v>
      </c>
      <c r="E47" s="66" t="s">
        <v>168</v>
      </c>
      <c r="F47" s="67">
        <v>39636147</v>
      </c>
      <c r="G47" s="68">
        <v>0</v>
      </c>
      <c r="H47" s="69">
        <f>F47-G47</f>
        <v>39636147</v>
      </c>
    </row>
    <row r="48" spans="1:8" ht="14.25" customHeight="1">
      <c r="A48" s="24" t="s">
        <v>61</v>
      </c>
      <c r="B48" s="56">
        <v>0</v>
      </c>
      <c r="C48" s="56">
        <v>0</v>
      </c>
      <c r="D48" s="57">
        <f t="shared" si="4"/>
        <v>0</v>
      </c>
      <c r="E48" s="38" t="s">
        <v>169</v>
      </c>
      <c r="F48" s="59">
        <v>29925017</v>
      </c>
      <c r="G48" s="56">
        <v>0</v>
      </c>
      <c r="H48" s="57">
        <f>F48-G48</f>
        <v>29925017</v>
      </c>
    </row>
    <row r="49" spans="1:8" ht="14.25" customHeight="1">
      <c r="A49" s="24" t="s">
        <v>198</v>
      </c>
      <c r="B49" s="56">
        <v>0</v>
      </c>
      <c r="C49" s="56">
        <v>0</v>
      </c>
      <c r="D49" s="57">
        <f t="shared" si="4"/>
        <v>0</v>
      </c>
      <c r="E49" s="38" t="s">
        <v>170</v>
      </c>
      <c r="F49" s="59"/>
      <c r="G49" s="56">
        <v>0</v>
      </c>
      <c r="H49" s="57">
        <f>F49-G49</f>
        <v>0</v>
      </c>
    </row>
    <row r="50" spans="1:8" ht="14.25" customHeight="1">
      <c r="A50" s="24" t="s">
        <v>64</v>
      </c>
      <c r="B50" s="56">
        <v>0</v>
      </c>
      <c r="C50" s="56">
        <v>0</v>
      </c>
      <c r="D50" s="57">
        <f t="shared" si="4"/>
        <v>0</v>
      </c>
      <c r="E50" s="38" t="s">
        <v>67</v>
      </c>
      <c r="F50" s="59">
        <v>74507337</v>
      </c>
      <c r="G50" s="56">
        <v>0</v>
      </c>
      <c r="H50" s="57">
        <f>F50-G50</f>
        <v>74507337</v>
      </c>
    </row>
    <row r="51" spans="1:8" ht="14.25" customHeight="1">
      <c r="A51" s="24" t="s">
        <v>199</v>
      </c>
      <c r="B51" s="56">
        <v>0</v>
      </c>
      <c r="C51" s="56">
        <v>0</v>
      </c>
      <c r="D51" s="57">
        <f t="shared" si="4"/>
        <v>0</v>
      </c>
      <c r="E51" s="38" t="s">
        <v>171</v>
      </c>
      <c r="F51" s="59">
        <v>1418470</v>
      </c>
      <c r="G51" s="56">
        <v>0</v>
      </c>
      <c r="H51" s="57">
        <f>F51-G51</f>
        <v>1418470</v>
      </c>
    </row>
    <row r="52" spans="1:8" ht="14.25" customHeight="1">
      <c r="A52" s="24" t="s">
        <v>178</v>
      </c>
      <c r="B52" s="56">
        <v>0</v>
      </c>
      <c r="C52" s="56">
        <v>0</v>
      </c>
      <c r="D52" s="57">
        <f t="shared" si="4"/>
        <v>0</v>
      </c>
      <c r="E52" s="38"/>
      <c r="F52" s="59"/>
      <c r="G52" s="56"/>
      <c r="H52" s="57"/>
    </row>
    <row r="53" spans="1:8" ht="14.25" customHeight="1">
      <c r="A53" s="24" t="s">
        <v>162</v>
      </c>
      <c r="B53" s="56">
        <v>300000</v>
      </c>
      <c r="C53" s="56">
        <v>0</v>
      </c>
      <c r="D53" s="57">
        <f t="shared" si="4"/>
        <v>300000</v>
      </c>
      <c r="E53" s="38"/>
      <c r="F53" s="59"/>
      <c r="G53" s="56"/>
      <c r="H53" s="57"/>
    </row>
    <row r="54" spans="1:8" ht="14.25" customHeight="1">
      <c r="A54" s="24" t="s">
        <v>41</v>
      </c>
      <c r="B54" s="56">
        <v>0</v>
      </c>
      <c r="C54" s="56">
        <v>0</v>
      </c>
      <c r="D54" s="57">
        <f t="shared" si="4"/>
        <v>0</v>
      </c>
      <c r="E54" s="38"/>
      <c r="F54" s="59"/>
      <c r="G54" s="56"/>
      <c r="H54" s="57"/>
    </row>
    <row r="55" spans="1:8" ht="14.25" customHeight="1">
      <c r="A55" s="24" t="s">
        <v>179</v>
      </c>
      <c r="B55" s="56">
        <v>0</v>
      </c>
      <c r="C55" s="56">
        <v>0</v>
      </c>
      <c r="D55" s="57">
        <f t="shared" si="4"/>
        <v>0</v>
      </c>
      <c r="E55" s="70"/>
      <c r="F55" s="59"/>
      <c r="G55" s="56"/>
      <c r="H55" s="57"/>
    </row>
    <row r="56" spans="1:8" ht="14.25" customHeight="1">
      <c r="A56" s="31" t="s">
        <v>200</v>
      </c>
      <c r="B56" s="56">
        <v>0</v>
      </c>
      <c r="C56" s="56">
        <v>0</v>
      </c>
      <c r="D56" s="57">
        <f t="shared" si="4"/>
        <v>0</v>
      </c>
      <c r="E56" s="71"/>
      <c r="F56" s="59"/>
      <c r="G56" s="56"/>
      <c r="H56" s="57"/>
    </row>
    <row r="57" spans="1:8" ht="14.25" customHeight="1">
      <c r="A57" s="31" t="s">
        <v>42</v>
      </c>
      <c r="B57" s="56">
        <v>0</v>
      </c>
      <c r="C57" s="56">
        <v>0</v>
      </c>
      <c r="D57" s="57">
        <f t="shared" si="4"/>
        <v>0</v>
      </c>
      <c r="E57" s="71"/>
      <c r="F57" s="59"/>
      <c r="G57" s="56"/>
      <c r="H57" s="57"/>
    </row>
    <row r="58" spans="1:8" ht="14.25" customHeight="1">
      <c r="A58" s="31" t="s">
        <v>72</v>
      </c>
      <c r="B58" s="56">
        <v>0</v>
      </c>
      <c r="C58" s="56">
        <v>0</v>
      </c>
      <c r="D58" s="57">
        <f t="shared" si="4"/>
        <v>0</v>
      </c>
      <c r="E58" s="38"/>
      <c r="F58" s="59"/>
      <c r="G58" s="56"/>
      <c r="H58" s="57"/>
    </row>
    <row r="59" spans="1:8" ht="14.25" customHeight="1">
      <c r="A59" s="24" t="s">
        <v>65</v>
      </c>
      <c r="B59" s="56">
        <v>0</v>
      </c>
      <c r="C59" s="56">
        <v>0</v>
      </c>
      <c r="D59" s="57">
        <f t="shared" si="4"/>
        <v>0</v>
      </c>
      <c r="E59" s="38"/>
      <c r="F59" s="59"/>
      <c r="G59" s="56"/>
      <c r="H59" s="57"/>
    </row>
    <row r="60" spans="1:8" ht="14.25" customHeight="1">
      <c r="A60" s="24"/>
      <c r="B60" s="56"/>
      <c r="C60" s="56"/>
      <c r="D60" s="57"/>
      <c r="E60" s="38"/>
      <c r="F60" s="59"/>
      <c r="G60" s="56"/>
      <c r="H60" s="57"/>
    </row>
    <row r="61" spans="1:8" ht="14.25" customHeight="1">
      <c r="A61" s="24"/>
      <c r="B61" s="56"/>
      <c r="C61" s="56"/>
      <c r="D61" s="57"/>
      <c r="E61" s="47" t="s">
        <v>3</v>
      </c>
      <c r="F61" s="61">
        <f>F47+F48+F50</f>
        <v>144068501</v>
      </c>
      <c r="G61" s="61">
        <f>G47+G48+G51</f>
        <v>0</v>
      </c>
      <c r="H61" s="62">
        <f>F61-G61</f>
        <v>144068501</v>
      </c>
    </row>
    <row r="62" spans="1:8" ht="20.25" customHeight="1">
      <c r="A62" s="26" t="s">
        <v>172</v>
      </c>
      <c r="B62" s="61">
        <f>B34+B10</f>
        <v>697584232</v>
      </c>
      <c r="C62" s="61">
        <f>C34+C10</f>
        <v>0</v>
      </c>
      <c r="D62" s="62">
        <f>B62-C62</f>
        <v>697584232</v>
      </c>
      <c r="E62" s="47" t="s">
        <v>4</v>
      </c>
      <c r="F62" s="60">
        <f>F45+F61</f>
        <v>697584232</v>
      </c>
      <c r="G62" s="42">
        <f>G45+G61</f>
        <v>0</v>
      </c>
      <c r="H62" s="72">
        <f>F62-G62</f>
        <v>697584232</v>
      </c>
    </row>
    <row r="63" ht="7.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password="E63C" sheet="1"/>
  <mergeCells count="4">
    <mergeCell ref="A5:H5"/>
    <mergeCell ref="D8:D9"/>
    <mergeCell ref="H8:H9"/>
    <mergeCell ref="A4:H4"/>
  </mergeCells>
  <printOptions horizontalCentered="1"/>
  <pageMargins left="0.2362204724409449" right="0.2362204724409449" top="0.7480314960629921" bottom="0.7480314960629921" header="0.31496062992125984" footer="0.31496062992125984"/>
  <pageSetup firstPageNumber="23" useFirstPageNumber="1" horizontalDpi="300" verticalDpi="300" orientation="portrait" paperSize="9" scale="89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明治安田生活福祉研究所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fukushi-s1</cp:lastModifiedBy>
  <cp:lastPrinted>2016-06-29T09:00:04Z</cp:lastPrinted>
  <dcterms:created xsi:type="dcterms:W3CDTF">2008-06-06T01:55:09Z</dcterms:created>
  <dcterms:modified xsi:type="dcterms:W3CDTF">2016-08-01T07:52:54Z</dcterms:modified>
  <cp:category/>
  <cp:version/>
  <cp:contentType/>
  <cp:contentStatus/>
</cp:coreProperties>
</file>