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FB" lockStructure="1"/>
  <bookViews>
    <workbookView xWindow="7680" yWindow="-15" windowWidth="7725" windowHeight="8310" tabRatio="866" firstSheet="7" activeTab="11"/>
  </bookViews>
  <sheets>
    <sheet name="資金収支 - 第1号の1様式" sheetId="47" r:id="rId1"/>
    <sheet name="資金収支 - 第1号の2様式" sheetId="48" r:id="rId2"/>
    <sheet name="資金収支 - 第1号の3様式" sheetId="49" r:id="rId3"/>
    <sheet name="資金収支 - 第1号の4様式" sheetId="50" r:id="rId4"/>
    <sheet name="事業活動 - 第2号の1様式" sheetId="51" r:id="rId5"/>
    <sheet name="事業活動 - 第2号の2様式" sheetId="52" r:id="rId6"/>
    <sheet name="事業活動 - 第2号の3様式" sheetId="53" r:id="rId7"/>
    <sheet name="事業活動 - 第2号の4様式" sheetId="54" r:id="rId8"/>
    <sheet name="貸借 - 第3号の1様式" sheetId="55" r:id="rId9"/>
    <sheet name="貸借 - 第3号の2様式" sheetId="56" r:id="rId10"/>
    <sheet name="貸借 - 第3号の3様式" sheetId="57" r:id="rId11"/>
    <sheet name="貸借 - 第3号の4様式" sheetId="58" r:id="rId12"/>
  </sheets>
  <definedNames>
    <definedName name="_xlnm.Print_Area" localSheetId="1">'資金収支 - 第1号の2様式'!$A$1:$I$75</definedName>
    <definedName name="_xlnm.Print_Area" localSheetId="2">'資金収支 - 第1号の3様式'!$A$1:$G$75</definedName>
    <definedName name="_xlnm.Print_Area" localSheetId="4">'事業活動 - 第2号の1様式'!$A$1:$F$76</definedName>
    <definedName name="_xlnm.Print_Area" localSheetId="5">'事業活動 - 第2号の2様式'!$A$1:$I$78</definedName>
    <definedName name="_xlnm.Print_Area" localSheetId="6">'事業活動 - 第2号の3様式'!$A$1:$G$78</definedName>
    <definedName name="_xlnm.Print_Area" localSheetId="7">'事業活動 - 第2号の4様式'!$A$1:$F$76</definedName>
    <definedName name="_xlnm.Print_Area" localSheetId="9">'貸借 - 第3号の2様式'!$A$1:$G$54</definedName>
    <definedName name="_xlnm.Print_Area" localSheetId="10">'貸借 - 第3号の3様式'!$A$1:$E$54</definedName>
  </definedNames>
  <calcPr calcId="145621"/>
</workbook>
</file>

<file path=xl/calcChain.xml><?xml version="1.0" encoding="utf-8"?>
<calcChain xmlns="http://schemas.openxmlformats.org/spreadsheetml/2006/main">
  <c r="D21" i="58" l="1"/>
  <c r="H38" i="58"/>
  <c r="H33" i="58"/>
  <c r="H34" i="58"/>
  <c r="H35" i="58"/>
  <c r="H36" i="58"/>
  <c r="H29" i="58"/>
  <c r="D29" i="58"/>
  <c r="H30" i="58"/>
  <c r="D30" i="58"/>
  <c r="H11" i="58"/>
  <c r="D11" i="58"/>
  <c r="H12" i="58"/>
  <c r="D12" i="58"/>
  <c r="D13" i="58"/>
  <c r="D14" i="58"/>
  <c r="D15" i="58"/>
  <c r="D16" i="58"/>
  <c r="C41" i="58"/>
  <c r="G40" i="58"/>
  <c r="F40" i="58"/>
  <c r="H37" i="58"/>
  <c r="H32" i="58"/>
  <c r="D32" i="58"/>
  <c r="H31" i="58"/>
  <c r="D31" i="58"/>
  <c r="H28" i="58"/>
  <c r="D28" i="58"/>
  <c r="D27" i="58"/>
  <c r="G26" i="58"/>
  <c r="F26" i="58"/>
  <c r="H26" i="58" s="1"/>
  <c r="D26" i="58"/>
  <c r="D25" i="58"/>
  <c r="D24" i="58"/>
  <c r="D23" i="58"/>
  <c r="D22" i="58"/>
  <c r="H20" i="58"/>
  <c r="D20" i="58"/>
  <c r="H19" i="58"/>
  <c r="D19" i="58"/>
  <c r="H18" i="58"/>
  <c r="B41" i="58"/>
  <c r="D17" i="58"/>
  <c r="H10" i="58"/>
  <c r="D10" i="58"/>
  <c r="H9" i="58"/>
  <c r="D9" i="58"/>
  <c r="C47" i="57"/>
  <c r="E47" i="57" s="1"/>
  <c r="C48" i="57"/>
  <c r="E48" i="57" s="1"/>
  <c r="C35" i="57"/>
  <c r="E35" i="57" s="1"/>
  <c r="C24" i="57"/>
  <c r="E24" i="57" s="1"/>
  <c r="C25" i="57"/>
  <c r="E25" i="57" s="1"/>
  <c r="C26" i="57"/>
  <c r="E26" i="57" s="1"/>
  <c r="C27" i="57"/>
  <c r="E27" i="57" s="1"/>
  <c r="C28" i="57"/>
  <c r="E28" i="57" s="1"/>
  <c r="C29" i="57"/>
  <c r="E29" i="57" s="1"/>
  <c r="C30" i="57"/>
  <c r="E30" i="57" s="1"/>
  <c r="C20" i="57"/>
  <c r="E20" i="57" s="1"/>
  <c r="C10" i="57"/>
  <c r="E10" i="57" s="1"/>
  <c r="C11" i="57"/>
  <c r="E11" i="57" s="1"/>
  <c r="C12" i="57"/>
  <c r="E12" i="57" s="1"/>
  <c r="C13" i="57"/>
  <c r="E13" i="57" s="1"/>
  <c r="C14" i="57"/>
  <c r="E14" i="57" s="1"/>
  <c r="C15" i="57"/>
  <c r="E15" i="57" s="1"/>
  <c r="D53" i="57"/>
  <c r="B53" i="57"/>
  <c r="C52" i="57"/>
  <c r="E52" i="57" s="1"/>
  <c r="C51" i="57"/>
  <c r="E51" i="57" s="1"/>
  <c r="C50" i="57"/>
  <c r="E50" i="57" s="1"/>
  <c r="C49" i="57"/>
  <c r="E49" i="57" s="1"/>
  <c r="C46" i="57"/>
  <c r="E46" i="57" s="1"/>
  <c r="C45" i="57"/>
  <c r="E45" i="57" s="1"/>
  <c r="C44" i="57"/>
  <c r="E44" i="57" s="1"/>
  <c r="C43" i="57"/>
  <c r="E43" i="57" s="1"/>
  <c r="C42" i="57"/>
  <c r="E42" i="57" s="1"/>
  <c r="D41" i="57"/>
  <c r="B41" i="57"/>
  <c r="C40" i="57"/>
  <c r="E40" i="57" s="1"/>
  <c r="C39" i="57"/>
  <c r="E39" i="57" s="1"/>
  <c r="C38" i="57"/>
  <c r="C37" i="57"/>
  <c r="E37" i="57" s="1"/>
  <c r="C36" i="57"/>
  <c r="E36" i="57" s="1"/>
  <c r="C34" i="57"/>
  <c r="E34" i="57" s="1"/>
  <c r="D33" i="57"/>
  <c r="B33" i="57"/>
  <c r="C32" i="57"/>
  <c r="E32" i="57" s="1"/>
  <c r="C31" i="57"/>
  <c r="E31" i="57" s="1"/>
  <c r="C23" i="57"/>
  <c r="E23" i="57" s="1"/>
  <c r="C22" i="57"/>
  <c r="E22" i="57" s="1"/>
  <c r="C21" i="57"/>
  <c r="E21" i="57" s="1"/>
  <c r="C19" i="57"/>
  <c r="E19" i="57" s="1"/>
  <c r="C18" i="57"/>
  <c r="C17" i="57"/>
  <c r="E17" i="57" s="1"/>
  <c r="C16" i="57"/>
  <c r="E16" i="57" s="1"/>
  <c r="C9" i="57"/>
  <c r="E9" i="57" s="1"/>
  <c r="E47" i="56"/>
  <c r="G47" i="56" s="1"/>
  <c r="E48" i="56"/>
  <c r="G48" i="56" s="1"/>
  <c r="E35" i="56"/>
  <c r="G35" i="56" s="1"/>
  <c r="E24" i="56"/>
  <c r="G24" i="56" s="1"/>
  <c r="E25" i="56"/>
  <c r="G25" i="56" s="1"/>
  <c r="E26" i="56"/>
  <c r="G26" i="56" s="1"/>
  <c r="E27" i="56"/>
  <c r="G27" i="56" s="1"/>
  <c r="E28" i="56"/>
  <c r="G28" i="56" s="1"/>
  <c r="E29" i="56"/>
  <c r="G29" i="56" s="1"/>
  <c r="E30" i="56"/>
  <c r="G30" i="56" s="1"/>
  <c r="E20" i="56"/>
  <c r="G20" i="56" s="1"/>
  <c r="E10" i="56"/>
  <c r="G10" i="56" s="1"/>
  <c r="E11" i="56"/>
  <c r="G11" i="56" s="1"/>
  <c r="E12" i="56"/>
  <c r="G12" i="56" s="1"/>
  <c r="E13" i="56"/>
  <c r="G13" i="56" s="1"/>
  <c r="E14" i="56"/>
  <c r="G14" i="56" s="1"/>
  <c r="E15" i="56"/>
  <c r="G15" i="56" s="1"/>
  <c r="C53" i="56"/>
  <c r="C41" i="56"/>
  <c r="C33" i="56"/>
  <c r="F53" i="56"/>
  <c r="D53" i="56"/>
  <c r="B53" i="56"/>
  <c r="E52" i="56"/>
  <c r="G52" i="56" s="1"/>
  <c r="E51" i="56"/>
  <c r="G51" i="56" s="1"/>
  <c r="E50" i="56"/>
  <c r="G50" i="56" s="1"/>
  <c r="E49" i="56"/>
  <c r="G49" i="56" s="1"/>
  <c r="E46" i="56"/>
  <c r="G46" i="56" s="1"/>
  <c r="E45" i="56"/>
  <c r="G45" i="56" s="1"/>
  <c r="E44" i="56"/>
  <c r="G44" i="56" s="1"/>
  <c r="E43" i="56"/>
  <c r="G43" i="56" s="1"/>
  <c r="E42" i="56"/>
  <c r="G42" i="56" s="1"/>
  <c r="F41" i="56"/>
  <c r="D41" i="56"/>
  <c r="B41" i="56"/>
  <c r="E40" i="56"/>
  <c r="G40" i="56" s="1"/>
  <c r="E39" i="56"/>
  <c r="G39" i="56" s="1"/>
  <c r="E38" i="56"/>
  <c r="G38" i="56" s="1"/>
  <c r="E37" i="56"/>
  <c r="G37" i="56" s="1"/>
  <c r="E36" i="56"/>
  <c r="G36" i="56" s="1"/>
  <c r="E34" i="56"/>
  <c r="F33" i="56"/>
  <c r="D33" i="56"/>
  <c r="B33" i="56"/>
  <c r="E32" i="56"/>
  <c r="G32" i="56" s="1"/>
  <c r="E31" i="56"/>
  <c r="G31" i="56" s="1"/>
  <c r="E23" i="56"/>
  <c r="G23" i="56" s="1"/>
  <c r="E22" i="56"/>
  <c r="G22" i="56" s="1"/>
  <c r="E21" i="56"/>
  <c r="G21" i="56" s="1"/>
  <c r="E19" i="56"/>
  <c r="G19" i="56" s="1"/>
  <c r="E18" i="56"/>
  <c r="G18" i="56" s="1"/>
  <c r="E17" i="56"/>
  <c r="G17" i="56" s="1"/>
  <c r="E16" i="56"/>
  <c r="G16" i="56" s="1"/>
  <c r="E9" i="56"/>
  <c r="G9" i="56" s="1"/>
  <c r="D21" i="55"/>
  <c r="H38" i="55"/>
  <c r="H33" i="55"/>
  <c r="H34" i="55"/>
  <c r="H35" i="55"/>
  <c r="H36" i="55"/>
  <c r="H29" i="55"/>
  <c r="D29" i="55"/>
  <c r="H30" i="55"/>
  <c r="D30" i="55"/>
  <c r="H11" i="55"/>
  <c r="D11" i="55"/>
  <c r="H12" i="55"/>
  <c r="D12" i="55"/>
  <c r="D13" i="55"/>
  <c r="D14" i="55"/>
  <c r="D15" i="55"/>
  <c r="D16" i="55"/>
  <c r="C41" i="55"/>
  <c r="G40" i="55"/>
  <c r="F40" i="55"/>
  <c r="H37" i="55"/>
  <c r="H32" i="55"/>
  <c r="D32" i="55"/>
  <c r="H31" i="55"/>
  <c r="D31" i="55"/>
  <c r="H28" i="55"/>
  <c r="D28" i="55"/>
  <c r="D27" i="55"/>
  <c r="G26" i="55"/>
  <c r="F26" i="55"/>
  <c r="D26" i="55"/>
  <c r="D25" i="55"/>
  <c r="D24" i="55"/>
  <c r="D23" i="55"/>
  <c r="D22" i="55"/>
  <c r="H20" i="55"/>
  <c r="D20" i="55"/>
  <c r="H19" i="55"/>
  <c r="D19" i="55"/>
  <c r="H18" i="55"/>
  <c r="B41" i="55"/>
  <c r="D17" i="55"/>
  <c r="H10" i="55"/>
  <c r="D10" i="55"/>
  <c r="H9" i="55"/>
  <c r="D9" i="55"/>
  <c r="F55" i="54"/>
  <c r="F56" i="54"/>
  <c r="F57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36" i="54"/>
  <c r="F37" i="54"/>
  <c r="F38" i="54"/>
  <c r="F39" i="54"/>
  <c r="F40" i="54"/>
  <c r="F41" i="54"/>
  <c r="F42" i="54"/>
  <c r="F43" i="54"/>
  <c r="F44" i="54"/>
  <c r="F45" i="54"/>
  <c r="F46" i="54"/>
  <c r="F47" i="54"/>
  <c r="F48" i="54"/>
  <c r="F49" i="54"/>
  <c r="F50" i="54"/>
  <c r="F8" i="54"/>
  <c r="F9" i="54"/>
  <c r="F75" i="54"/>
  <c r="F74" i="54"/>
  <c r="F73" i="54"/>
  <c r="F72" i="54"/>
  <c r="F70" i="54"/>
  <c r="E68" i="54"/>
  <c r="D68" i="54"/>
  <c r="F67" i="54"/>
  <c r="F66" i="54"/>
  <c r="F65" i="54"/>
  <c r="F64" i="54"/>
  <c r="E62" i="54"/>
  <c r="D62" i="54"/>
  <c r="F61" i="54"/>
  <c r="F60" i="54"/>
  <c r="F59" i="54"/>
  <c r="F58" i="54"/>
  <c r="F54" i="54"/>
  <c r="E53" i="54"/>
  <c r="D53" i="54"/>
  <c r="F52" i="54"/>
  <c r="F51" i="54"/>
  <c r="F12" i="54"/>
  <c r="F11" i="54"/>
  <c r="F10" i="54"/>
  <c r="F7" i="54"/>
  <c r="E57" i="53"/>
  <c r="G57" i="53" s="1"/>
  <c r="E58" i="53"/>
  <c r="G58" i="53" s="1"/>
  <c r="E59" i="53"/>
  <c r="G59" i="53" s="1"/>
  <c r="E15" i="53"/>
  <c r="G15" i="53" s="1"/>
  <c r="E16" i="53"/>
  <c r="G16" i="53" s="1"/>
  <c r="E17" i="53"/>
  <c r="G17" i="53" s="1"/>
  <c r="E18" i="53"/>
  <c r="G18" i="53" s="1"/>
  <c r="E19" i="53"/>
  <c r="G19" i="53" s="1"/>
  <c r="E20" i="53"/>
  <c r="G20" i="53" s="1"/>
  <c r="E21" i="53"/>
  <c r="G21" i="53" s="1"/>
  <c r="E22" i="53"/>
  <c r="G22" i="53" s="1"/>
  <c r="E23" i="53"/>
  <c r="G23" i="53" s="1"/>
  <c r="E24" i="53"/>
  <c r="G24" i="53" s="1"/>
  <c r="E25" i="53"/>
  <c r="G25" i="53" s="1"/>
  <c r="E26" i="53"/>
  <c r="G26" i="53" s="1"/>
  <c r="E27" i="53"/>
  <c r="G27" i="53" s="1"/>
  <c r="E28" i="53"/>
  <c r="G28" i="53" s="1"/>
  <c r="E29" i="53"/>
  <c r="G29" i="53" s="1"/>
  <c r="E30" i="53"/>
  <c r="G30" i="53" s="1"/>
  <c r="E31" i="53"/>
  <c r="G31" i="53" s="1"/>
  <c r="E32" i="53"/>
  <c r="G32" i="53" s="1"/>
  <c r="E33" i="53"/>
  <c r="G33" i="53" s="1"/>
  <c r="E34" i="53"/>
  <c r="G34" i="53" s="1"/>
  <c r="E35" i="53"/>
  <c r="G35" i="53" s="1"/>
  <c r="E36" i="53"/>
  <c r="G36" i="53" s="1"/>
  <c r="E37" i="53"/>
  <c r="G37" i="53" s="1"/>
  <c r="E38" i="53"/>
  <c r="G38" i="53" s="1"/>
  <c r="E39" i="53"/>
  <c r="G39" i="53" s="1"/>
  <c r="E40" i="53"/>
  <c r="G40" i="53" s="1"/>
  <c r="E41" i="53"/>
  <c r="G41" i="53" s="1"/>
  <c r="E42" i="53"/>
  <c r="G42" i="53" s="1"/>
  <c r="E43" i="53"/>
  <c r="G43" i="53" s="1"/>
  <c r="E44" i="53"/>
  <c r="G44" i="53" s="1"/>
  <c r="E45" i="53"/>
  <c r="G45" i="53" s="1"/>
  <c r="E46" i="53"/>
  <c r="G46" i="53" s="1"/>
  <c r="E47" i="53"/>
  <c r="G47" i="53" s="1"/>
  <c r="E48" i="53"/>
  <c r="G48" i="53" s="1"/>
  <c r="E49" i="53"/>
  <c r="G49" i="53" s="1"/>
  <c r="E50" i="53"/>
  <c r="G50" i="53" s="1"/>
  <c r="E51" i="53"/>
  <c r="G51" i="53" s="1"/>
  <c r="E52" i="53"/>
  <c r="G52" i="53" s="1"/>
  <c r="E10" i="53"/>
  <c r="G10" i="53" s="1"/>
  <c r="E11" i="53"/>
  <c r="G11" i="53" s="1"/>
  <c r="E77" i="53"/>
  <c r="G77" i="53" s="1"/>
  <c r="E76" i="53"/>
  <c r="G76" i="53" s="1"/>
  <c r="E75" i="53"/>
  <c r="G75" i="53" s="1"/>
  <c r="E74" i="53"/>
  <c r="G74" i="53" s="1"/>
  <c r="E72" i="53"/>
  <c r="G72" i="53" s="1"/>
  <c r="F70" i="53"/>
  <c r="D70" i="53"/>
  <c r="E69" i="53"/>
  <c r="G69" i="53" s="1"/>
  <c r="E68" i="53"/>
  <c r="G68" i="53" s="1"/>
  <c r="E67" i="53"/>
  <c r="G67" i="53" s="1"/>
  <c r="E66" i="53"/>
  <c r="G66" i="53" s="1"/>
  <c r="F64" i="53"/>
  <c r="D64" i="53"/>
  <c r="E63" i="53"/>
  <c r="G63" i="53" s="1"/>
  <c r="E62" i="53"/>
  <c r="G62" i="53" s="1"/>
  <c r="E61" i="53"/>
  <c r="E60" i="53"/>
  <c r="G60" i="53" s="1"/>
  <c r="E56" i="53"/>
  <c r="G56" i="53" s="1"/>
  <c r="F55" i="53"/>
  <c r="D55" i="53"/>
  <c r="E54" i="53"/>
  <c r="G54" i="53" s="1"/>
  <c r="E53" i="53"/>
  <c r="G53" i="53" s="1"/>
  <c r="E14" i="53"/>
  <c r="G14" i="53" s="1"/>
  <c r="E13" i="53"/>
  <c r="G13" i="53" s="1"/>
  <c r="E12" i="53"/>
  <c r="G12" i="53" s="1"/>
  <c r="E9" i="53"/>
  <c r="G9" i="53" s="1"/>
  <c r="G57" i="52"/>
  <c r="I57" i="52" s="1"/>
  <c r="G58" i="52"/>
  <c r="I58" i="52" s="1"/>
  <c r="G59" i="52"/>
  <c r="I59" i="52" s="1"/>
  <c r="G15" i="52"/>
  <c r="I15" i="52" s="1"/>
  <c r="G16" i="52"/>
  <c r="I16" i="52" s="1"/>
  <c r="G17" i="52"/>
  <c r="I17" i="52" s="1"/>
  <c r="G18" i="52"/>
  <c r="I18" i="52" s="1"/>
  <c r="G19" i="52"/>
  <c r="I19" i="52" s="1"/>
  <c r="G20" i="52"/>
  <c r="I20" i="52" s="1"/>
  <c r="G21" i="52"/>
  <c r="I21" i="52" s="1"/>
  <c r="G22" i="52"/>
  <c r="I22" i="52" s="1"/>
  <c r="G23" i="52"/>
  <c r="I23" i="52" s="1"/>
  <c r="G24" i="52"/>
  <c r="I24" i="52" s="1"/>
  <c r="G25" i="52"/>
  <c r="I25" i="52" s="1"/>
  <c r="G26" i="52"/>
  <c r="I26" i="52" s="1"/>
  <c r="G27" i="52"/>
  <c r="I27" i="52" s="1"/>
  <c r="G28" i="52"/>
  <c r="I28" i="52" s="1"/>
  <c r="G29" i="52"/>
  <c r="I29" i="52" s="1"/>
  <c r="G30" i="52"/>
  <c r="I30" i="52" s="1"/>
  <c r="G31" i="52"/>
  <c r="I31" i="52" s="1"/>
  <c r="G32" i="52"/>
  <c r="I32" i="52" s="1"/>
  <c r="G33" i="52"/>
  <c r="I33" i="52" s="1"/>
  <c r="G34" i="52"/>
  <c r="I34" i="52" s="1"/>
  <c r="G35" i="52"/>
  <c r="I35" i="52" s="1"/>
  <c r="G36" i="52"/>
  <c r="I36" i="52" s="1"/>
  <c r="G37" i="52"/>
  <c r="I37" i="52" s="1"/>
  <c r="G38" i="52"/>
  <c r="I38" i="52" s="1"/>
  <c r="G39" i="52"/>
  <c r="I39" i="52" s="1"/>
  <c r="G40" i="52"/>
  <c r="I40" i="52" s="1"/>
  <c r="G41" i="52"/>
  <c r="I41" i="52" s="1"/>
  <c r="G42" i="52"/>
  <c r="I42" i="52" s="1"/>
  <c r="G43" i="52"/>
  <c r="I43" i="52" s="1"/>
  <c r="G44" i="52"/>
  <c r="I44" i="52" s="1"/>
  <c r="G45" i="52"/>
  <c r="I45" i="52" s="1"/>
  <c r="G46" i="52"/>
  <c r="I46" i="52" s="1"/>
  <c r="G47" i="52"/>
  <c r="I47" i="52" s="1"/>
  <c r="G48" i="52"/>
  <c r="I48" i="52" s="1"/>
  <c r="G49" i="52"/>
  <c r="I49" i="52" s="1"/>
  <c r="G50" i="52"/>
  <c r="I50" i="52" s="1"/>
  <c r="G51" i="52"/>
  <c r="I51" i="52" s="1"/>
  <c r="G52" i="52"/>
  <c r="I52" i="52" s="1"/>
  <c r="G10" i="52"/>
  <c r="I10" i="52" s="1"/>
  <c r="G11" i="52"/>
  <c r="I11" i="52" s="1"/>
  <c r="E70" i="52"/>
  <c r="E64" i="52"/>
  <c r="E55" i="52"/>
  <c r="G77" i="52"/>
  <c r="I77" i="52" s="1"/>
  <c r="G76" i="52"/>
  <c r="I76" i="52" s="1"/>
  <c r="G75" i="52"/>
  <c r="I75" i="52" s="1"/>
  <c r="G74" i="52"/>
  <c r="I74" i="52" s="1"/>
  <c r="G72" i="52"/>
  <c r="I72" i="52" s="1"/>
  <c r="H70" i="52"/>
  <c r="F70" i="52"/>
  <c r="D70" i="52"/>
  <c r="G69" i="52"/>
  <c r="I69" i="52" s="1"/>
  <c r="G68" i="52"/>
  <c r="I68" i="52" s="1"/>
  <c r="G67" i="52"/>
  <c r="I67" i="52" s="1"/>
  <c r="G66" i="52"/>
  <c r="I66" i="52" s="1"/>
  <c r="H64" i="52"/>
  <c r="F64" i="52"/>
  <c r="D64" i="52"/>
  <c r="G63" i="52"/>
  <c r="I63" i="52" s="1"/>
  <c r="G62" i="52"/>
  <c r="I62" i="52" s="1"/>
  <c r="G61" i="52"/>
  <c r="G60" i="52"/>
  <c r="I60" i="52" s="1"/>
  <c r="G56" i="52"/>
  <c r="I56" i="52" s="1"/>
  <c r="H55" i="52"/>
  <c r="F55" i="52"/>
  <c r="F65" i="52" s="1"/>
  <c r="D55" i="52"/>
  <c r="G54" i="52"/>
  <c r="I54" i="52" s="1"/>
  <c r="G53" i="52"/>
  <c r="I53" i="52" s="1"/>
  <c r="G14" i="52"/>
  <c r="I14" i="52" s="1"/>
  <c r="G13" i="52"/>
  <c r="I13" i="52" s="1"/>
  <c r="G12" i="52"/>
  <c r="I12" i="52" s="1"/>
  <c r="G9" i="52"/>
  <c r="I9" i="52" s="1"/>
  <c r="F55" i="51"/>
  <c r="F56" i="51"/>
  <c r="F57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48" i="51"/>
  <c r="F49" i="51"/>
  <c r="F50" i="51"/>
  <c r="F8" i="51"/>
  <c r="F9" i="51"/>
  <c r="F75" i="51"/>
  <c r="F74" i="51"/>
  <c r="F73" i="51"/>
  <c r="F72" i="51"/>
  <c r="F70" i="51"/>
  <c r="E68" i="51"/>
  <c r="D68" i="51"/>
  <c r="F67" i="51"/>
  <c r="F66" i="51"/>
  <c r="F65" i="51"/>
  <c r="F64" i="51"/>
  <c r="E62" i="51"/>
  <c r="D62" i="51"/>
  <c r="F61" i="51"/>
  <c r="F60" i="51"/>
  <c r="F59" i="51"/>
  <c r="F58" i="51"/>
  <c r="F54" i="51"/>
  <c r="E53" i="51"/>
  <c r="D53" i="51"/>
  <c r="F52" i="51"/>
  <c r="F51" i="51"/>
  <c r="F12" i="51"/>
  <c r="F11" i="51"/>
  <c r="F10" i="51"/>
  <c r="F7" i="51"/>
  <c r="F85" i="50"/>
  <c r="F86" i="50"/>
  <c r="F87" i="50"/>
  <c r="F88" i="50"/>
  <c r="F89" i="50"/>
  <c r="F90" i="50"/>
  <c r="F91" i="50"/>
  <c r="F92" i="50"/>
  <c r="F93" i="50"/>
  <c r="F94" i="50"/>
  <c r="F75" i="50"/>
  <c r="F76" i="50"/>
  <c r="F77" i="50"/>
  <c r="F78" i="50"/>
  <c r="F79" i="50"/>
  <c r="F80" i="50"/>
  <c r="F81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6" i="50"/>
  <c r="F47" i="50"/>
  <c r="F48" i="50"/>
  <c r="F49" i="50"/>
  <c r="F50" i="50"/>
  <c r="F51" i="50"/>
  <c r="F52" i="50"/>
  <c r="F53" i="50"/>
  <c r="F54" i="50"/>
  <c r="F55" i="50"/>
  <c r="F56" i="50"/>
  <c r="F57" i="50"/>
  <c r="F58" i="50"/>
  <c r="F59" i="50"/>
  <c r="F60" i="50"/>
  <c r="F61" i="50"/>
  <c r="F62" i="50"/>
  <c r="F63" i="50"/>
  <c r="F64" i="50"/>
  <c r="F65" i="50"/>
  <c r="F9" i="50"/>
  <c r="F10" i="50"/>
  <c r="F11" i="50"/>
  <c r="F12" i="50"/>
  <c r="F13" i="50"/>
  <c r="F14" i="50"/>
  <c r="F15" i="50"/>
  <c r="F16" i="50"/>
  <c r="F17" i="50"/>
  <c r="F18" i="50"/>
  <c r="F19" i="50"/>
  <c r="F102" i="50"/>
  <c r="F98" i="50"/>
  <c r="F96" i="50"/>
  <c r="F95" i="50"/>
  <c r="F84" i="50"/>
  <c r="F83" i="50"/>
  <c r="F82" i="50"/>
  <c r="F74" i="50"/>
  <c r="F72" i="50"/>
  <c r="F71" i="50"/>
  <c r="F70" i="50"/>
  <c r="F73" i="50" s="1"/>
  <c r="F69" i="50"/>
  <c r="F67" i="50"/>
  <c r="F66" i="50"/>
  <c r="F22" i="50"/>
  <c r="F21" i="50"/>
  <c r="F20" i="50"/>
  <c r="F8" i="50"/>
  <c r="E66" i="49"/>
  <c r="G66" i="49" s="1"/>
  <c r="E67" i="49"/>
  <c r="G67" i="49" s="1"/>
  <c r="E68" i="49"/>
  <c r="G68" i="49" s="1"/>
  <c r="E21" i="49"/>
  <c r="G21" i="49" s="1"/>
  <c r="E22" i="49"/>
  <c r="G22" i="49" s="1"/>
  <c r="E23" i="49"/>
  <c r="G23" i="49" s="1"/>
  <c r="E24" i="49"/>
  <c r="G24" i="49" s="1"/>
  <c r="E25" i="49"/>
  <c r="G25" i="49" s="1"/>
  <c r="E26" i="49"/>
  <c r="G26" i="49" s="1"/>
  <c r="E27" i="49"/>
  <c r="G27" i="49" s="1"/>
  <c r="E28" i="49"/>
  <c r="G28" i="49" s="1"/>
  <c r="E29" i="49"/>
  <c r="G29" i="49" s="1"/>
  <c r="E30" i="49"/>
  <c r="G30" i="49" s="1"/>
  <c r="E31" i="49"/>
  <c r="G31" i="49" s="1"/>
  <c r="E32" i="49"/>
  <c r="G32" i="49" s="1"/>
  <c r="E33" i="49"/>
  <c r="G33" i="49" s="1"/>
  <c r="E34" i="49"/>
  <c r="G34" i="49" s="1"/>
  <c r="E35" i="49"/>
  <c r="G35" i="49" s="1"/>
  <c r="E36" i="49"/>
  <c r="G36" i="49" s="1"/>
  <c r="E37" i="49"/>
  <c r="G37" i="49" s="1"/>
  <c r="E38" i="49"/>
  <c r="G38" i="49" s="1"/>
  <c r="E39" i="49"/>
  <c r="G39" i="49" s="1"/>
  <c r="E40" i="49"/>
  <c r="G40" i="49" s="1"/>
  <c r="E41" i="49"/>
  <c r="G41" i="49" s="1"/>
  <c r="E42" i="49"/>
  <c r="G42" i="49" s="1"/>
  <c r="E43" i="49"/>
  <c r="G43" i="49" s="1"/>
  <c r="E44" i="49"/>
  <c r="G44" i="49" s="1"/>
  <c r="E45" i="49"/>
  <c r="G45" i="49" s="1"/>
  <c r="E46" i="49"/>
  <c r="G46" i="49" s="1"/>
  <c r="E47" i="49"/>
  <c r="G47" i="49" s="1"/>
  <c r="E48" i="49"/>
  <c r="G48" i="49" s="1"/>
  <c r="E49" i="49"/>
  <c r="G49" i="49" s="1"/>
  <c r="E50" i="49"/>
  <c r="G50" i="49" s="1"/>
  <c r="E51" i="49"/>
  <c r="G51" i="49" s="1"/>
  <c r="E52" i="49"/>
  <c r="G52" i="49" s="1"/>
  <c r="E53" i="49"/>
  <c r="G53" i="49" s="1"/>
  <c r="E54" i="49"/>
  <c r="G54" i="49" s="1"/>
  <c r="E10" i="49"/>
  <c r="G10" i="49" s="1"/>
  <c r="E11" i="49"/>
  <c r="G11" i="49" s="1"/>
  <c r="E12" i="49"/>
  <c r="G12" i="49" s="1"/>
  <c r="E13" i="49"/>
  <c r="G13" i="49" s="1"/>
  <c r="E14" i="49"/>
  <c r="G14" i="49" s="1"/>
  <c r="E15" i="49"/>
  <c r="G15" i="49" s="1"/>
  <c r="E16" i="49"/>
  <c r="G16" i="49" s="1"/>
  <c r="E17" i="49"/>
  <c r="G17" i="49" s="1"/>
  <c r="E74" i="49"/>
  <c r="G74" i="49" s="1"/>
  <c r="F71" i="49"/>
  <c r="D71" i="49"/>
  <c r="E70" i="49"/>
  <c r="G70" i="49" s="1"/>
  <c r="E69" i="49"/>
  <c r="G69" i="49" s="1"/>
  <c r="E65" i="49"/>
  <c r="G65" i="49" s="1"/>
  <c r="E64" i="49"/>
  <c r="E63" i="49"/>
  <c r="G63" i="49" s="1"/>
  <c r="F62" i="49"/>
  <c r="D62" i="49"/>
  <c r="E61" i="49"/>
  <c r="G61" i="49" s="1"/>
  <c r="E60" i="49"/>
  <c r="G60" i="49" s="1"/>
  <c r="E59" i="49"/>
  <c r="G59" i="49" s="1"/>
  <c r="E58" i="49"/>
  <c r="G58" i="49" s="1"/>
  <c r="F57" i="49"/>
  <c r="D57" i="49"/>
  <c r="E56" i="49"/>
  <c r="G56" i="49" s="1"/>
  <c r="E55" i="49"/>
  <c r="G55" i="49" s="1"/>
  <c r="E20" i="49"/>
  <c r="G20" i="49" s="1"/>
  <c r="E19" i="49"/>
  <c r="G19" i="49" s="1"/>
  <c r="E18" i="49"/>
  <c r="G18" i="49" s="1"/>
  <c r="E9" i="49"/>
  <c r="G9" i="49" s="1"/>
  <c r="G66" i="48"/>
  <c r="I66" i="48" s="1"/>
  <c r="G67" i="48"/>
  <c r="I67" i="48" s="1"/>
  <c r="G68" i="48"/>
  <c r="I68" i="48" s="1"/>
  <c r="G21" i="48"/>
  <c r="I21" i="48" s="1"/>
  <c r="G22" i="48"/>
  <c r="I22" i="48" s="1"/>
  <c r="G23" i="48"/>
  <c r="I23" i="48" s="1"/>
  <c r="G24" i="48"/>
  <c r="I24" i="48" s="1"/>
  <c r="G25" i="48"/>
  <c r="I25" i="48" s="1"/>
  <c r="G26" i="48"/>
  <c r="I26" i="48" s="1"/>
  <c r="G27" i="48"/>
  <c r="I27" i="48" s="1"/>
  <c r="G28" i="48"/>
  <c r="I28" i="48" s="1"/>
  <c r="G29" i="48"/>
  <c r="I29" i="48" s="1"/>
  <c r="G30" i="48"/>
  <c r="I30" i="48" s="1"/>
  <c r="G31" i="48"/>
  <c r="I31" i="48" s="1"/>
  <c r="G32" i="48"/>
  <c r="I32" i="48" s="1"/>
  <c r="G33" i="48"/>
  <c r="I33" i="48" s="1"/>
  <c r="G34" i="48"/>
  <c r="I34" i="48" s="1"/>
  <c r="G35" i="48"/>
  <c r="I35" i="48" s="1"/>
  <c r="G36" i="48"/>
  <c r="I36" i="48" s="1"/>
  <c r="G37" i="48"/>
  <c r="I37" i="48" s="1"/>
  <c r="G38" i="48"/>
  <c r="I38" i="48" s="1"/>
  <c r="G39" i="48"/>
  <c r="I39" i="48" s="1"/>
  <c r="G40" i="48"/>
  <c r="I40" i="48" s="1"/>
  <c r="G41" i="48"/>
  <c r="I41" i="48" s="1"/>
  <c r="G42" i="48"/>
  <c r="I42" i="48" s="1"/>
  <c r="G43" i="48"/>
  <c r="I43" i="48" s="1"/>
  <c r="G44" i="48"/>
  <c r="I44" i="48" s="1"/>
  <c r="G45" i="48"/>
  <c r="I45" i="48" s="1"/>
  <c r="G46" i="48"/>
  <c r="I46" i="48" s="1"/>
  <c r="G47" i="48"/>
  <c r="I47" i="48" s="1"/>
  <c r="G48" i="48"/>
  <c r="I48" i="48" s="1"/>
  <c r="G49" i="48"/>
  <c r="I49" i="48" s="1"/>
  <c r="G50" i="48"/>
  <c r="I50" i="48" s="1"/>
  <c r="G51" i="48"/>
  <c r="I51" i="48" s="1"/>
  <c r="G52" i="48"/>
  <c r="I52" i="48" s="1"/>
  <c r="G53" i="48"/>
  <c r="I53" i="48" s="1"/>
  <c r="G54" i="48"/>
  <c r="I54" i="48" s="1"/>
  <c r="G10" i="48"/>
  <c r="I10" i="48" s="1"/>
  <c r="G11" i="48"/>
  <c r="I11" i="48" s="1"/>
  <c r="G12" i="48"/>
  <c r="I12" i="48" s="1"/>
  <c r="G13" i="48"/>
  <c r="I13" i="48" s="1"/>
  <c r="G14" i="48"/>
  <c r="I14" i="48" s="1"/>
  <c r="G15" i="48"/>
  <c r="I15" i="48" s="1"/>
  <c r="G16" i="48"/>
  <c r="I16" i="48" s="1"/>
  <c r="G17" i="48"/>
  <c r="I17" i="48" s="1"/>
  <c r="E71" i="48"/>
  <c r="E62" i="48"/>
  <c r="E57" i="48"/>
  <c r="G74" i="48"/>
  <c r="I74" i="48" s="1"/>
  <c r="H71" i="48"/>
  <c r="F71" i="48"/>
  <c r="D71" i="48"/>
  <c r="G70" i="48"/>
  <c r="I70" i="48" s="1"/>
  <c r="G69" i="48"/>
  <c r="I69" i="48" s="1"/>
  <c r="G65" i="48"/>
  <c r="I65" i="48" s="1"/>
  <c r="G64" i="48"/>
  <c r="I64" i="48" s="1"/>
  <c r="G63" i="48"/>
  <c r="I63" i="48" s="1"/>
  <c r="H62" i="48"/>
  <c r="F62" i="48"/>
  <c r="D62" i="48"/>
  <c r="G61" i="48"/>
  <c r="I61" i="48" s="1"/>
  <c r="G60" i="48"/>
  <c r="I60" i="48" s="1"/>
  <c r="G59" i="48"/>
  <c r="G58" i="48"/>
  <c r="I58" i="48" s="1"/>
  <c r="H57" i="48"/>
  <c r="F57" i="48"/>
  <c r="D57" i="48"/>
  <c r="G56" i="48"/>
  <c r="I56" i="48" s="1"/>
  <c r="G55" i="48"/>
  <c r="I55" i="48" s="1"/>
  <c r="G20" i="48"/>
  <c r="I20" i="48" s="1"/>
  <c r="G19" i="48"/>
  <c r="G18" i="48"/>
  <c r="I18" i="48" s="1"/>
  <c r="G9" i="48"/>
  <c r="I9" i="48" s="1"/>
  <c r="F65" i="47"/>
  <c r="F66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F41" i="47"/>
  <c r="F42" i="47"/>
  <c r="F43" i="47"/>
  <c r="F44" i="47"/>
  <c r="F45" i="47"/>
  <c r="F46" i="47"/>
  <c r="F47" i="47"/>
  <c r="F48" i="47"/>
  <c r="F49" i="47"/>
  <c r="F50" i="47"/>
  <c r="F51" i="47"/>
  <c r="F52" i="47"/>
  <c r="F53" i="47"/>
  <c r="F9" i="47"/>
  <c r="F10" i="47"/>
  <c r="F11" i="47"/>
  <c r="F12" i="47"/>
  <c r="F13" i="47"/>
  <c r="F14" i="47"/>
  <c r="F15" i="47"/>
  <c r="F16" i="47"/>
  <c r="F74" i="47"/>
  <c r="F70" i="47"/>
  <c r="F68" i="47"/>
  <c r="F67" i="47"/>
  <c r="F64" i="47"/>
  <c r="F63" i="47"/>
  <c r="F62" i="47"/>
  <c r="F60" i="47"/>
  <c r="F59" i="47"/>
  <c r="F58" i="47"/>
  <c r="F57" i="47"/>
  <c r="F55" i="47"/>
  <c r="F54" i="47"/>
  <c r="F19" i="47"/>
  <c r="F18" i="47"/>
  <c r="F17" i="47"/>
  <c r="F8" i="47"/>
  <c r="G41" i="58" l="1"/>
  <c r="F41" i="58"/>
  <c r="D41" i="58"/>
  <c r="D18" i="58"/>
  <c r="H40" i="58"/>
  <c r="B54" i="57"/>
  <c r="D54" i="57"/>
  <c r="C33" i="57"/>
  <c r="E18" i="57"/>
  <c r="E33" i="57" s="1"/>
  <c r="C41" i="57"/>
  <c r="C53" i="57"/>
  <c r="E53" i="57"/>
  <c r="E38" i="57"/>
  <c r="E41" i="57" s="1"/>
  <c r="G33" i="56"/>
  <c r="D54" i="56"/>
  <c r="C54" i="56"/>
  <c r="G53" i="56"/>
  <c r="B54" i="56"/>
  <c r="E41" i="56"/>
  <c r="F54" i="56"/>
  <c r="G34" i="56"/>
  <c r="G41" i="56" s="1"/>
  <c r="E53" i="56"/>
  <c r="E54" i="56" s="1"/>
  <c r="E33" i="56"/>
  <c r="G41" i="55"/>
  <c r="F41" i="55"/>
  <c r="D41" i="55"/>
  <c r="D18" i="55"/>
  <c r="H40" i="55"/>
  <c r="H26" i="55"/>
  <c r="F62" i="54"/>
  <c r="D63" i="54"/>
  <c r="D69" i="54" s="1"/>
  <c r="D71" i="54" s="1"/>
  <c r="D76" i="54" s="1"/>
  <c r="F68" i="54"/>
  <c r="E63" i="54"/>
  <c r="E69" i="54" s="1"/>
  <c r="E71" i="54" s="1"/>
  <c r="E76" i="54" s="1"/>
  <c r="F53" i="54"/>
  <c r="F63" i="54" s="1"/>
  <c r="F65" i="53"/>
  <c r="F71" i="53" s="1"/>
  <c r="F73" i="53" s="1"/>
  <c r="F78" i="53" s="1"/>
  <c r="G70" i="53"/>
  <c r="D65" i="53"/>
  <c r="D71" i="53" s="1"/>
  <c r="D73" i="53" s="1"/>
  <c r="D78" i="53" s="1"/>
  <c r="E64" i="53"/>
  <c r="G61" i="53"/>
  <c r="G64" i="53" s="1"/>
  <c r="E70" i="53"/>
  <c r="G55" i="53"/>
  <c r="E55" i="53"/>
  <c r="E65" i="53" s="1"/>
  <c r="F71" i="52"/>
  <c r="F73" i="52" s="1"/>
  <c r="F78" i="52" s="1"/>
  <c r="H65" i="52"/>
  <c r="H71" i="52" s="1"/>
  <c r="H73" i="52" s="1"/>
  <c r="H78" i="52" s="1"/>
  <c r="G64" i="52"/>
  <c r="E65" i="52"/>
  <c r="E71" i="52" s="1"/>
  <c r="E73" i="52" s="1"/>
  <c r="E78" i="52" s="1"/>
  <c r="I70" i="52"/>
  <c r="G70" i="52"/>
  <c r="I61" i="52"/>
  <c r="I64" i="52" s="1"/>
  <c r="D65" i="52"/>
  <c r="D71" i="52" s="1"/>
  <c r="D73" i="52" s="1"/>
  <c r="D78" i="52" s="1"/>
  <c r="I55" i="52"/>
  <c r="G55" i="52"/>
  <c r="F53" i="51"/>
  <c r="E63" i="51"/>
  <c r="E69" i="51" s="1"/>
  <c r="E71" i="51" s="1"/>
  <c r="E76" i="51" s="1"/>
  <c r="F68" i="51"/>
  <c r="D63" i="51"/>
  <c r="D69" i="51" s="1"/>
  <c r="D71" i="51" s="1"/>
  <c r="D76" i="51" s="1"/>
  <c r="F62" i="51"/>
  <c r="F63" i="51"/>
  <c r="F97" i="50"/>
  <c r="F68" i="50"/>
  <c r="F100" i="50" s="1"/>
  <c r="F103" i="50" s="1"/>
  <c r="E71" i="49"/>
  <c r="D72" i="49"/>
  <c r="D75" i="49" s="1"/>
  <c r="F72" i="49"/>
  <c r="F75" i="49" s="1"/>
  <c r="G57" i="49"/>
  <c r="G62" i="49"/>
  <c r="E57" i="49"/>
  <c r="E62" i="49"/>
  <c r="G64" i="49"/>
  <c r="G71" i="49" s="1"/>
  <c r="G62" i="48"/>
  <c r="I71" i="48"/>
  <c r="E72" i="48"/>
  <c r="E75" i="48" s="1"/>
  <c r="D72" i="48"/>
  <c r="D75" i="48" s="1"/>
  <c r="F72" i="48"/>
  <c r="F75" i="48" s="1"/>
  <c r="G57" i="48"/>
  <c r="H72" i="48"/>
  <c r="H75" i="48" s="1"/>
  <c r="G71" i="48"/>
  <c r="I19" i="48"/>
  <c r="I57" i="48" s="1"/>
  <c r="I59" i="48"/>
  <c r="I62" i="48" s="1"/>
  <c r="F69" i="47"/>
  <c r="F56" i="47"/>
  <c r="F61" i="47"/>
  <c r="H41" i="58" l="1"/>
  <c r="C54" i="57"/>
  <c r="E54" i="57"/>
  <c r="G54" i="56"/>
  <c r="H41" i="55"/>
  <c r="F69" i="54"/>
  <c r="F71" i="54" s="1"/>
  <c r="F76" i="54" s="1"/>
  <c r="E71" i="53"/>
  <c r="E73" i="53" s="1"/>
  <c r="E78" i="53" s="1"/>
  <c r="G65" i="53"/>
  <c r="G71" i="53" s="1"/>
  <c r="G73" i="53" s="1"/>
  <c r="G78" i="53" s="1"/>
  <c r="G65" i="52"/>
  <c r="G71" i="52" s="1"/>
  <c r="G73" i="52" s="1"/>
  <c r="G78" i="52" s="1"/>
  <c r="I65" i="52"/>
  <c r="I71" i="52" s="1"/>
  <c r="I73" i="52" s="1"/>
  <c r="I78" i="52" s="1"/>
  <c r="F69" i="51"/>
  <c r="F71" i="51" s="1"/>
  <c r="F76" i="51" s="1"/>
  <c r="E72" i="49"/>
  <c r="E75" i="49" s="1"/>
  <c r="G72" i="49"/>
  <c r="G75" i="49" s="1"/>
  <c r="I72" i="48"/>
  <c r="I75" i="48" s="1"/>
  <c r="G72" i="48"/>
  <c r="G75" i="48" s="1"/>
  <c r="F72" i="47"/>
  <c r="F75" i="47" s="1"/>
</calcChain>
</file>

<file path=xl/sharedStrings.xml><?xml version="1.0" encoding="utf-8"?>
<sst xmlns="http://schemas.openxmlformats.org/spreadsheetml/2006/main" count="947" uniqueCount="307">
  <si>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</si>
  <si>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</si>
  <si>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</si>
  <si>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</si>
  <si>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</si>
  <si>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</si>
  <si>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</si>
  <si>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</si>
  <si>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</si>
  <si>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</si>
  <si>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</si>
  <si>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</si>
  <si>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</si>
  <si>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</si>
  <si>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　予備費支出(10)</t>
    <rPh sb="1" eb="4">
      <t>ヨビヒ</t>
    </rPh>
    <rPh sb="4" eb="6">
      <t>シシュツ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</si>
  <si>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</si>
  <si>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</si>
  <si>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</si>
  <si>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</si>
  <si>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</si>
  <si>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</si>
  <si>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特別費用計（９）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</si>
  <si>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</si>
  <si>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</si>
  <si>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</si>
  <si>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　サービス活動増減差額(３)=(１)-(２)</t>
    <rPh sb="7" eb="9">
      <t>ゾウゲン</t>
    </rPh>
    <rPh sb="9" eb="10">
      <t>サ</t>
    </rPh>
    <rPh sb="10" eb="11">
      <t>ガク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</si>
  <si>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</si>
  <si>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サービス活動外収益計(４)</t>
    <rPh sb="7" eb="9">
      <t>シュウエキ</t>
    </rPh>
    <rPh sb="9" eb="10">
      <t>ケイ</t>
    </rPh>
    <phoneticPr fontId="2"/>
  </si>
  <si>
    <t>サービス活動外費用計（５）</t>
    <rPh sb="7" eb="9">
      <t>ヒヨウ</t>
    </rPh>
    <phoneticPr fontId="2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</si>
  <si>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</si>
  <si>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</si>
  <si>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特別増減差額（10）=(８)－(９)</t>
    <rPh sb="1" eb="3">
      <t>トクベツ</t>
    </rPh>
    <rPh sb="3" eb="5">
      <t>ゾウゲン</t>
    </rPh>
    <rPh sb="5" eb="7">
      <t>サガク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</si>
  <si>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</si>
  <si>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</si>
  <si>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</si>
  <si>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</si>
  <si>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</si>
  <si>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</si>
  <si>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</si>
  <si>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</si>
  <si>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</si>
  <si>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</si>
  <si>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資金収支計算書</t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</si>
  <si>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</si>
  <si>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施設整備等支出計(５)</t>
    <rPh sb="0" eb="2">
      <t>シセツ</t>
    </rPh>
    <rPh sb="2" eb="5">
      <t>セイビトウ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</si>
  <si>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</si>
  <si>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</si>
  <si>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</si>
  <si>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</si>
  <si>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</si>
  <si>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</si>
  <si>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固定資産</t>
    <phoneticPr fontId="2"/>
  </si>
  <si>
    <t xml:space="preserve"> その他の固定資産</t>
    <phoneticPr fontId="2"/>
  </si>
  <si>
    <t>純　　資　　産　　の　　部</t>
    <phoneticPr fontId="2"/>
  </si>
  <si>
    <t>基本金</t>
    <phoneticPr fontId="2"/>
  </si>
  <si>
    <t>資産の部合計</t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</si>
  <si>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</si>
  <si>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</si>
  <si>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</si>
  <si>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</si>
  <si>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</si>
  <si>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</si>
  <si>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</si>
  <si>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</si>
  <si>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</si>
  <si>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</si>
  <si>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</si>
  <si>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</si>
  <si>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</si>
  <si>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</si>
  <si>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</si>
  <si>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　当期資金収支差額合計(10)=(３)+(６)+(９)</t>
    <phoneticPr fontId="2"/>
  </si>
  <si>
    <t>　前期末支払資金残高(11)</t>
    <phoneticPr fontId="2"/>
  </si>
  <si>
    <t>　当期末支払資金残高(10)＋(11)</t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</si>
  <si>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</si>
  <si>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</si>
  <si>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</si>
  <si>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</si>
  <si>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</si>
  <si>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</si>
  <si>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</si>
  <si>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</si>
  <si>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t>保育事業収入</t>
  </si>
  <si>
    <t xml:space="preserve">  保育所運営費収入</t>
  </si>
  <si>
    <t xml:space="preserve">  その他の事業収入</t>
  </si>
  <si>
    <t xml:space="preserve">    補助金事業収入</t>
  </si>
  <si>
    <t>受取利息配当金収入</t>
  </si>
  <si>
    <t>その他の収入</t>
  </si>
  <si>
    <t xml:space="preserve">  受入研修費収入</t>
  </si>
  <si>
    <t xml:space="preserve">  利用者等外給食費収入</t>
  </si>
  <si>
    <t xml:space="preserve">  雑収入</t>
  </si>
  <si>
    <t xml:space="preserve">    その他の雑収入</t>
  </si>
  <si>
    <t>人件費支出</t>
  </si>
  <si>
    <t xml:space="preserve">  職員給料支出</t>
  </si>
  <si>
    <t xml:space="preserve">  職員賞与支出</t>
  </si>
  <si>
    <t xml:space="preserve">  非常勤職員給与支出</t>
  </si>
  <si>
    <t xml:space="preserve">  退職給付支出</t>
  </si>
  <si>
    <t xml:space="preserve">    退職給付支出</t>
  </si>
  <si>
    <t xml:space="preserve">  法定福利費支出</t>
  </si>
  <si>
    <t>事業費支出</t>
  </si>
  <si>
    <t xml:space="preserve">  給食費支出</t>
  </si>
  <si>
    <t xml:space="preserve">  保健衛生費支出</t>
  </si>
  <si>
    <t xml:space="preserve">  保育材料費支出</t>
  </si>
  <si>
    <t xml:space="preserve">  水道光熱水費支出</t>
  </si>
  <si>
    <t xml:space="preserve">  燃料費支出</t>
  </si>
  <si>
    <t xml:space="preserve">  消耗器具備品費支出</t>
  </si>
  <si>
    <t xml:space="preserve">  賃借料支出</t>
  </si>
  <si>
    <t>事務費支出</t>
  </si>
  <si>
    <t xml:space="preserve">  福利厚生費支出</t>
  </si>
  <si>
    <t xml:space="preserve">    福利厚生費支出</t>
  </si>
  <si>
    <t xml:space="preserve">    共済会会員掛金</t>
  </si>
  <si>
    <t xml:space="preserve">  旅費交通費支出</t>
  </si>
  <si>
    <t xml:space="preserve">  研修研究費支出</t>
  </si>
  <si>
    <t xml:space="preserve">  事務消耗品費支出</t>
  </si>
  <si>
    <t xml:space="preserve">  修繕費支出</t>
  </si>
  <si>
    <t xml:space="preserve">  通信運搬費支出</t>
  </si>
  <si>
    <t xml:space="preserve">  会議費支出</t>
  </si>
  <si>
    <t xml:space="preserve">  広報費支出</t>
  </si>
  <si>
    <t xml:space="preserve">  業務委託費支出</t>
  </si>
  <si>
    <t xml:space="preserve">  手数料支出</t>
  </si>
  <si>
    <t xml:space="preserve">  保険料支出</t>
  </si>
  <si>
    <t xml:space="preserve">  土地・建物賃借料支出</t>
  </si>
  <si>
    <t xml:space="preserve">  租税公課支出</t>
  </si>
  <si>
    <t xml:space="preserve">  保守料支出</t>
  </si>
  <si>
    <t xml:space="preserve">  諸会費支出</t>
  </si>
  <si>
    <t xml:space="preserve">  雑支出（事務）</t>
  </si>
  <si>
    <t xml:space="preserve">    雑支出（事務）</t>
  </si>
  <si>
    <t>積立資産支出</t>
  </si>
  <si>
    <t xml:space="preserve">  退職給付引当資産支出</t>
  </si>
  <si>
    <t xml:space="preserve">    共済会会員・第２出資金</t>
  </si>
  <si>
    <t xml:space="preserve">  保育所施設・設備整備積立資産支出</t>
  </si>
  <si>
    <t>第1号の1様式</t>
    <phoneticPr fontId="2"/>
  </si>
  <si>
    <t>（自）平成 26 年  4 月  1 日  （至）平成 27 年  3 月 31 日</t>
    <phoneticPr fontId="2"/>
  </si>
  <si>
    <t>社会福祉事業</t>
  </si>
  <si>
    <t>公益事業</t>
  </si>
  <si>
    <t>収益事業</t>
  </si>
  <si>
    <t>合計</t>
    <phoneticPr fontId="2"/>
  </si>
  <si>
    <t>内部取引消去</t>
    <phoneticPr fontId="2"/>
  </si>
  <si>
    <t>法人全体</t>
    <phoneticPr fontId="2"/>
  </si>
  <si>
    <t>サービス区分間繰入金収入</t>
  </si>
  <si>
    <t>サービス区分間繰入金支出</t>
  </si>
  <si>
    <t>第1号の2様式</t>
    <phoneticPr fontId="2"/>
  </si>
  <si>
    <t>資金収支内訳表</t>
    <phoneticPr fontId="2"/>
  </si>
  <si>
    <t>（自）平成 26 年  4 月  1 日  （至）平成 27 年  3 月 31 日</t>
    <phoneticPr fontId="2"/>
  </si>
  <si>
    <t>しらかば保育園</t>
  </si>
  <si>
    <t>合計</t>
    <phoneticPr fontId="2"/>
  </si>
  <si>
    <t>内部取引消去</t>
    <phoneticPr fontId="2"/>
  </si>
  <si>
    <t>事業区分合計</t>
    <phoneticPr fontId="2"/>
  </si>
  <si>
    <t>第1号の3様式</t>
    <phoneticPr fontId="2"/>
  </si>
  <si>
    <t>社会福祉事業区分 資金収支内訳表</t>
    <phoneticPr fontId="2"/>
  </si>
  <si>
    <t>（自）平成 26 年  4 月  1 日  （至）平成 27 年  3 月 31 日</t>
    <phoneticPr fontId="2"/>
  </si>
  <si>
    <t xml:space="preserve">  私的契約利用料収入</t>
  </si>
  <si>
    <t>借入金利息補助金収入</t>
  </si>
  <si>
    <t>経常経費寄付金収入</t>
  </si>
  <si>
    <t xml:space="preserve">    共済会退職金</t>
  </si>
  <si>
    <t xml:space="preserve">  雑支出（事業）</t>
  </si>
  <si>
    <t xml:space="preserve">  印刷製本費支出</t>
  </si>
  <si>
    <t xml:space="preserve">    雑支出（県共済会退職金分）</t>
  </si>
  <si>
    <t>その他の支出</t>
  </si>
  <si>
    <t xml:space="preserve">  雑支出</t>
  </si>
  <si>
    <t>積立資産取崩収入</t>
  </si>
  <si>
    <t xml:space="preserve">  退職給付引当資産取崩収入</t>
  </si>
  <si>
    <t xml:space="preserve">    共済会退職手当金収入</t>
  </si>
  <si>
    <t xml:space="preserve">  保育所繰越積立資産取崩収入</t>
  </si>
  <si>
    <t xml:space="preserve">    人件費積立資産取崩収入</t>
  </si>
  <si>
    <t xml:space="preserve">    修繕費積立資産取崩収入</t>
  </si>
  <si>
    <t xml:space="preserve">    備品等購入積立資産取崩収入</t>
  </si>
  <si>
    <t xml:space="preserve">  保育所施設・設備整備積立資産取崩収入</t>
  </si>
  <si>
    <t>投資有価証券取得支出</t>
  </si>
  <si>
    <t xml:space="preserve">  保育所繰越積立資産支出</t>
  </si>
  <si>
    <t xml:space="preserve">    人件費積立資産支出</t>
  </si>
  <si>
    <t xml:space="preserve">    修繕費積立資産支出</t>
  </si>
  <si>
    <t xml:space="preserve">    備品等購入積立資産支出</t>
  </si>
  <si>
    <t xml:space="preserve">  基本財産特定 定期預金 積立支出</t>
  </si>
  <si>
    <t>拠点区分間繰入金支出</t>
  </si>
  <si>
    <t>第1号の4様式</t>
    <phoneticPr fontId="2"/>
  </si>
  <si>
    <t>しらかば保育園拠点区分 資金収支計算書</t>
    <phoneticPr fontId="2"/>
  </si>
  <si>
    <t>（自）平成 26 年  4 月  1 日  （至）平成 27 年  3 月 31 日</t>
    <phoneticPr fontId="2"/>
  </si>
  <si>
    <t>保育事業収益</t>
  </si>
  <si>
    <t xml:space="preserve">  保育所運営費収益</t>
  </si>
  <si>
    <t xml:space="preserve">  その他の事業収益</t>
  </si>
  <si>
    <t xml:space="preserve">    補助金事業収益</t>
  </si>
  <si>
    <t>人件費</t>
  </si>
  <si>
    <t xml:space="preserve">  職員給料</t>
  </si>
  <si>
    <t xml:space="preserve">  職員賞与</t>
  </si>
  <si>
    <t xml:space="preserve">  非常勤職員給与</t>
  </si>
  <si>
    <t xml:space="preserve">  退職給付費用</t>
  </si>
  <si>
    <t xml:space="preserve">    共済会退職給付費用</t>
  </si>
  <si>
    <t xml:space="preserve">    退職給付費用</t>
  </si>
  <si>
    <t xml:space="preserve">  法定福利費</t>
  </si>
  <si>
    <t>事業費</t>
  </si>
  <si>
    <t xml:space="preserve">  給食費</t>
  </si>
  <si>
    <t xml:space="preserve">  保健衛生費</t>
  </si>
  <si>
    <t xml:space="preserve">  保育材料費</t>
  </si>
  <si>
    <t xml:space="preserve">  水道光熱費</t>
  </si>
  <si>
    <t xml:space="preserve">  燃料費</t>
  </si>
  <si>
    <t xml:space="preserve">  消耗器具備品費</t>
  </si>
  <si>
    <t xml:space="preserve">  賃借料</t>
  </si>
  <si>
    <t xml:space="preserve">  雑費</t>
  </si>
  <si>
    <t>事務費</t>
  </si>
  <si>
    <t xml:space="preserve">  福利厚生費</t>
  </si>
  <si>
    <t xml:space="preserve">    福利厚生費</t>
  </si>
  <si>
    <t xml:space="preserve">  旅費交通費</t>
  </si>
  <si>
    <t xml:space="preserve">  研修研究費</t>
  </si>
  <si>
    <t xml:space="preserve">  事務消耗品費</t>
  </si>
  <si>
    <t xml:space="preserve">  修繕費</t>
  </si>
  <si>
    <t xml:space="preserve">  通信運搬費</t>
  </si>
  <si>
    <t xml:space="preserve">  会議費</t>
  </si>
  <si>
    <t xml:space="preserve">  広報費</t>
  </si>
  <si>
    <t xml:space="preserve">  業務委託費</t>
  </si>
  <si>
    <t xml:space="preserve">  手数料</t>
  </si>
  <si>
    <t xml:space="preserve">  保険料</t>
  </si>
  <si>
    <t xml:space="preserve">  土地・建物賃借料</t>
  </si>
  <si>
    <t xml:space="preserve">  租税公課</t>
  </si>
  <si>
    <t xml:space="preserve">  保守料</t>
  </si>
  <si>
    <t xml:space="preserve">  諸会費</t>
  </si>
  <si>
    <t xml:space="preserve">  雑費（事務）</t>
  </si>
  <si>
    <t xml:space="preserve">    雑費（事務）</t>
  </si>
  <si>
    <t>減価償却費</t>
  </si>
  <si>
    <t>国庫補助金等特別積立金取崩額</t>
  </si>
  <si>
    <t>受取利息配当金収益</t>
  </si>
  <si>
    <t>その他のサービス活動外収益</t>
  </si>
  <si>
    <t xml:space="preserve">  受入研修費収益</t>
  </si>
  <si>
    <t xml:space="preserve">  利用者等外給食収益</t>
  </si>
  <si>
    <t xml:space="preserve">  雑収益</t>
  </si>
  <si>
    <t>サービス区分間繰入金収益</t>
  </si>
  <si>
    <t>サービス区分間繰入金費用</t>
  </si>
  <si>
    <t xml:space="preserve">  保育所施設・設備整備積立金積立額</t>
  </si>
  <si>
    <t>第2号の1様式</t>
    <phoneticPr fontId="2"/>
  </si>
  <si>
    <t>事業活動計算書</t>
    <phoneticPr fontId="2"/>
  </si>
  <si>
    <t>内部取引消去</t>
    <phoneticPr fontId="2"/>
  </si>
  <si>
    <t>第2号の2様式</t>
    <phoneticPr fontId="2"/>
  </si>
  <si>
    <t>事業活動内訳表</t>
    <phoneticPr fontId="2"/>
  </si>
  <si>
    <t>合計</t>
    <phoneticPr fontId="2"/>
  </si>
  <si>
    <t>内部取引消去</t>
    <phoneticPr fontId="2"/>
  </si>
  <si>
    <t>事業区分合計</t>
    <phoneticPr fontId="2"/>
  </si>
  <si>
    <t>第2号の3様式</t>
    <phoneticPr fontId="2"/>
  </si>
  <si>
    <t>社会福祉事業区分 事業活動内訳表</t>
    <phoneticPr fontId="2"/>
  </si>
  <si>
    <t>第2号の4様式</t>
    <phoneticPr fontId="2"/>
  </si>
  <si>
    <t>しらかば保育園拠点区分 事業活動計算書</t>
    <phoneticPr fontId="2"/>
  </si>
  <si>
    <t>（自）平成 26 年  4 月  1 日  （至）平成 27 年  3 月 31 日</t>
    <phoneticPr fontId="2"/>
  </si>
  <si>
    <t>流動資産</t>
    <phoneticPr fontId="2"/>
  </si>
  <si>
    <t xml:space="preserve">  現金預金</t>
  </si>
  <si>
    <t xml:space="preserve">    現　　金</t>
  </si>
  <si>
    <t xml:space="preserve">    普通預金</t>
  </si>
  <si>
    <t xml:space="preserve">  有価証券</t>
  </si>
  <si>
    <t xml:space="preserve">  事業未収金</t>
  </si>
  <si>
    <t xml:space="preserve">  未収補助金</t>
  </si>
  <si>
    <t xml:space="preserve">  その他の流動資産</t>
  </si>
  <si>
    <t xml:space="preserve">    その他の流動資産</t>
  </si>
  <si>
    <t xml:space="preserve"> 基本財産</t>
    <phoneticPr fontId="2"/>
  </si>
  <si>
    <t xml:space="preserve">  土地</t>
  </si>
  <si>
    <t xml:space="preserve">  建物</t>
  </si>
  <si>
    <t xml:space="preserve">    建物（取得価額）</t>
  </si>
  <si>
    <t xml:space="preserve">  器具及び備品</t>
  </si>
  <si>
    <t xml:space="preserve">    器具及び備品（取得価額）</t>
  </si>
  <si>
    <t xml:space="preserve">  退職給付引当資産</t>
  </si>
  <si>
    <t xml:space="preserve">    共済会退職手当預け金</t>
  </si>
  <si>
    <t xml:space="preserve">  保育所繰越積立資産</t>
  </si>
  <si>
    <t xml:space="preserve">    人件費積立資産</t>
  </si>
  <si>
    <t xml:space="preserve">    修繕費積立資産</t>
  </si>
  <si>
    <t xml:space="preserve">    備品購入等積立資産</t>
  </si>
  <si>
    <t xml:space="preserve">  保育所施設・設備整備積立資産</t>
  </si>
  <si>
    <t>流動負債</t>
    <phoneticPr fontId="2"/>
  </si>
  <si>
    <t xml:space="preserve">  事業未払金</t>
  </si>
  <si>
    <t xml:space="preserve">  預り金</t>
  </si>
  <si>
    <t xml:space="preserve">  職員預り金</t>
  </si>
  <si>
    <t>固定負債</t>
    <phoneticPr fontId="2"/>
  </si>
  <si>
    <t xml:space="preserve">  退職給付引当金</t>
  </si>
  <si>
    <t xml:space="preserve">    共済会退職給付引当金</t>
  </si>
  <si>
    <t>基本金</t>
    <phoneticPr fontId="2"/>
  </si>
  <si>
    <t xml:space="preserve">  第一号基本金</t>
  </si>
  <si>
    <t xml:space="preserve">  第三号基本金</t>
  </si>
  <si>
    <t>国庫補助金等特別積立金</t>
    <phoneticPr fontId="2"/>
  </si>
  <si>
    <t>その他の積立金</t>
    <phoneticPr fontId="2"/>
  </si>
  <si>
    <t xml:space="preserve">  人件費積立金</t>
  </si>
  <si>
    <t xml:space="preserve">  修繕費積立金</t>
  </si>
  <si>
    <t xml:space="preserve">  備品等購入積立金</t>
  </si>
  <si>
    <t xml:space="preserve">  保育所施設・設備整備積立金</t>
  </si>
  <si>
    <t>次期繰越活動増減差額</t>
    <phoneticPr fontId="2"/>
  </si>
  <si>
    <t xml:space="preserve">  （うち当期活動増減差額）</t>
  </si>
  <si>
    <t>第3号の1様式</t>
    <phoneticPr fontId="2"/>
  </si>
  <si>
    <t>貸借対照表</t>
    <phoneticPr fontId="2"/>
  </si>
  <si>
    <t>平成 27 年  3 月 31 日現在</t>
    <phoneticPr fontId="2"/>
  </si>
  <si>
    <t>内部取引消去</t>
    <phoneticPr fontId="2"/>
  </si>
  <si>
    <t>法人全体</t>
    <phoneticPr fontId="2"/>
  </si>
  <si>
    <t>固定資産</t>
    <phoneticPr fontId="2"/>
  </si>
  <si>
    <t xml:space="preserve"> 基本財産</t>
    <phoneticPr fontId="2"/>
  </si>
  <si>
    <t>流動負債</t>
    <phoneticPr fontId="2"/>
  </si>
  <si>
    <t>国庫補助金等特別積立金</t>
    <phoneticPr fontId="2"/>
  </si>
  <si>
    <t>その他の積立金</t>
    <phoneticPr fontId="2"/>
  </si>
  <si>
    <t>次期繰越活動増減差額</t>
    <phoneticPr fontId="2"/>
  </si>
  <si>
    <t>第3号の2様式</t>
    <phoneticPr fontId="2"/>
  </si>
  <si>
    <t>貸借対照表内訳表</t>
    <phoneticPr fontId="2"/>
  </si>
  <si>
    <t>事業区分合計</t>
    <phoneticPr fontId="2"/>
  </si>
  <si>
    <t>固定負債</t>
    <phoneticPr fontId="2"/>
  </si>
  <si>
    <t>基本金</t>
    <phoneticPr fontId="2"/>
  </si>
  <si>
    <t>国庫補助金等特別積立金</t>
    <phoneticPr fontId="2"/>
  </si>
  <si>
    <t>第3号の3様式</t>
    <phoneticPr fontId="2"/>
  </si>
  <si>
    <t>社会福祉事業区分 貸借対照表内訳表</t>
    <phoneticPr fontId="2"/>
  </si>
  <si>
    <t xml:space="preserve"> その他の固定資産</t>
    <phoneticPr fontId="2"/>
  </si>
  <si>
    <t>固定負債</t>
    <phoneticPr fontId="2"/>
  </si>
  <si>
    <t>基本金</t>
    <phoneticPr fontId="2"/>
  </si>
  <si>
    <t>その他の積立金</t>
    <phoneticPr fontId="2"/>
  </si>
  <si>
    <t>次期繰越活動増減差額</t>
    <phoneticPr fontId="2"/>
  </si>
  <si>
    <t>第3号の4様式</t>
    <phoneticPr fontId="2"/>
  </si>
  <si>
    <t>しらかば保育園拠点区分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</si>
</sst>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2" fillId="0" borderId="0">
      <alignment vertical="center"/>
    </xf>
    <xf numFmtId="0" fontId="1" fillId="0" borderId="0"/>
  </cellStyleXfs>
  <cellXfs count="158">
    <xf numFmtId="0" fontId="0" fillId="0" borderId="0" xfId="0"/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14" fillId="0" borderId="3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176" fontId="15" fillId="0" borderId="4" xfId="0" applyNumberFormat="1" applyFont="1" applyFill="1" applyBorder="1" applyAlignment="1">
      <alignment horizontal="right" vertical="center" shrinkToFit="1"/>
    </xf>
    <xf numFmtId="176" fontId="15" fillId="0" borderId="5" xfId="0" applyNumberFormat="1" applyFont="1" applyFill="1" applyBorder="1" applyAlignment="1">
      <alignment horizontal="right" vertical="center" shrinkToFit="1"/>
    </xf>
    <xf numFmtId="176" fontId="15" fillId="0" borderId="7" xfId="0" applyNumberFormat="1" applyFont="1" applyFill="1" applyBorder="1" applyAlignment="1">
      <alignment horizontal="right" vertical="center" shrinkToFit="1"/>
    </xf>
    <xf numFmtId="176" fontId="15" fillId="0" borderId="2" xfId="0" applyNumberFormat="1" applyFont="1" applyFill="1" applyBorder="1" applyAlignment="1">
      <alignment horizontal="right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49" fontId="14" fillId="0" borderId="10" xfId="0" applyNumberFormat="1" applyFont="1" applyFill="1" applyBorder="1" applyAlignment="1">
      <alignment horizontal="left" vertical="center" shrinkToFit="1"/>
    </xf>
    <xf numFmtId="49" fontId="14" fillId="0" borderId="11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horizontal="left" vertical="center" shrinkToFit="1"/>
    </xf>
    <xf numFmtId="176" fontId="15" fillId="0" borderId="12" xfId="0" applyNumberFormat="1" applyFont="1" applyFill="1" applyBorder="1" applyAlignment="1">
      <alignment horizontal="right" vertical="center" shrinkToFit="1"/>
    </xf>
    <xf numFmtId="49" fontId="14" fillId="0" borderId="0" xfId="0" applyNumberFormat="1" applyFont="1" applyFill="1" applyBorder="1" applyAlignment="1">
      <alignment horizontal="left" vertical="center" shrinkToFit="1"/>
    </xf>
    <xf numFmtId="49" fontId="14" fillId="0" borderId="6" xfId="0" applyNumberFormat="1" applyFont="1" applyFill="1" applyBorder="1" applyAlignment="1">
      <alignment horizontal="left" vertical="center" shrinkToFit="1"/>
    </xf>
    <xf numFmtId="176" fontId="15" fillId="0" borderId="13" xfId="0" applyNumberFormat="1" applyFont="1" applyFill="1" applyBorder="1" applyAlignment="1">
      <alignment horizontal="right" vertical="center" shrinkToFit="1"/>
    </xf>
    <xf numFmtId="176" fontId="15" fillId="0" borderId="14" xfId="0" applyNumberFormat="1" applyFont="1" applyFill="1" applyBorder="1" applyAlignment="1">
      <alignment horizontal="right" vertical="center" shrinkToFit="1"/>
    </xf>
    <xf numFmtId="176" fontId="15" fillId="0" borderId="15" xfId="0" applyNumberFormat="1" applyFont="1" applyFill="1" applyBorder="1" applyAlignment="1">
      <alignment horizontal="right" vertical="center" shrinkToFit="1"/>
    </xf>
    <xf numFmtId="176" fontId="15" fillId="0" borderId="16" xfId="0" applyNumberFormat="1" applyFont="1" applyFill="1" applyBorder="1" applyAlignment="1">
      <alignment horizontal="right" vertical="center" shrinkToFit="1"/>
    </xf>
    <xf numFmtId="176" fontId="15" fillId="0" borderId="17" xfId="0" applyNumberFormat="1" applyFont="1" applyFill="1" applyBorder="1" applyAlignment="1">
      <alignment horizontal="right" vertical="center" shrinkToFit="1"/>
    </xf>
    <xf numFmtId="176" fontId="15" fillId="0" borderId="18" xfId="0" applyNumberFormat="1" applyFont="1" applyFill="1" applyBorder="1" applyAlignment="1">
      <alignment horizontal="right" vertical="center" shrinkToFit="1"/>
    </xf>
    <xf numFmtId="176" fontId="15" fillId="0" borderId="19" xfId="0" applyNumberFormat="1" applyFont="1" applyFill="1" applyBorder="1" applyAlignment="1">
      <alignment horizontal="right" vertical="center" shrinkToFit="1"/>
    </xf>
    <xf numFmtId="176" fontId="15" fillId="0" borderId="20" xfId="0" applyNumberFormat="1" applyFont="1" applyFill="1" applyBorder="1" applyAlignment="1">
      <alignment horizontal="right" vertical="center" shrinkToFit="1"/>
    </xf>
    <xf numFmtId="176" fontId="15" fillId="0" borderId="21" xfId="0" applyNumberFormat="1" applyFont="1" applyFill="1" applyBorder="1" applyAlignment="1">
      <alignment horizontal="right" vertical="center" shrinkToFit="1"/>
    </xf>
    <xf numFmtId="176" fontId="15" fillId="0" borderId="22" xfId="0" applyNumberFormat="1" applyFont="1" applyFill="1" applyBorder="1" applyAlignment="1">
      <alignment horizontal="right" vertical="center" shrinkToFit="1"/>
    </xf>
    <xf numFmtId="176" fontId="15" fillId="0" borderId="23" xfId="0" applyNumberFormat="1" applyFont="1" applyFill="1" applyBorder="1" applyAlignment="1">
      <alignment horizontal="right" vertical="center" shrinkToFit="1"/>
    </xf>
    <xf numFmtId="176" fontId="15" fillId="0" borderId="24" xfId="0" applyNumberFormat="1" applyFont="1" applyFill="1" applyBorder="1" applyAlignment="1">
      <alignment horizontal="right" vertical="center" shrinkToFit="1"/>
    </xf>
    <xf numFmtId="176" fontId="15" fillId="0" borderId="25" xfId="0" applyNumberFormat="1" applyFont="1" applyFill="1" applyBorder="1" applyAlignment="1">
      <alignment horizontal="right" vertical="center" shrinkToFit="1"/>
    </xf>
    <xf numFmtId="176" fontId="15" fillId="0" borderId="26" xfId="0" applyNumberFormat="1" applyFont="1" applyFill="1" applyBorder="1" applyAlignment="1">
      <alignment horizontal="right" vertical="center" shrinkToFit="1"/>
    </xf>
    <xf numFmtId="176" fontId="15" fillId="0" borderId="27" xfId="0" applyNumberFormat="1" applyFont="1" applyFill="1" applyBorder="1" applyAlignment="1">
      <alignment horizontal="right" vertical="center" shrinkToFit="1"/>
    </xf>
    <xf numFmtId="176" fontId="15" fillId="0" borderId="28" xfId="0" applyNumberFormat="1" applyFont="1" applyFill="1" applyBorder="1" applyAlignment="1">
      <alignment horizontal="right" vertical="center" shrinkToFit="1"/>
    </xf>
    <xf numFmtId="49" fontId="14" fillId="0" borderId="5" xfId="0" applyNumberFormat="1" applyFont="1" applyFill="1" applyBorder="1" applyAlignment="1">
      <alignment horizontal="centerContinuous" vertical="center" shrinkToFit="1"/>
    </xf>
    <xf numFmtId="49" fontId="14" fillId="0" borderId="28" xfId="0" applyNumberFormat="1" applyFont="1" applyFill="1" applyBorder="1" applyAlignment="1">
      <alignment horizontal="centerContinuous" vertical="center" shrinkToFit="1"/>
    </xf>
    <xf numFmtId="49" fontId="14" fillId="0" borderId="19" xfId="0" applyNumberFormat="1" applyFont="1" applyFill="1" applyBorder="1" applyAlignment="1">
      <alignment horizontal="centerContinuous" vertical="center" shrinkToFit="1"/>
    </xf>
    <xf numFmtId="49" fontId="14" fillId="0" borderId="20" xfId="0" applyNumberFormat="1" applyFont="1" applyFill="1" applyBorder="1" applyAlignment="1">
      <alignment horizontal="centerContinuous" vertical="center" shrinkToFit="1"/>
    </xf>
    <xf numFmtId="49" fontId="14" fillId="0" borderId="29" xfId="0" applyNumberFormat="1" applyFont="1" applyFill="1" applyBorder="1" applyAlignment="1">
      <alignment vertical="center" shrinkToFit="1"/>
    </xf>
    <xf numFmtId="49" fontId="14" fillId="0" borderId="30" xfId="0" applyNumberFormat="1" applyFont="1" applyFill="1" applyBorder="1" applyAlignment="1">
      <alignment vertical="center" shrinkToFit="1"/>
    </xf>
    <xf numFmtId="49" fontId="14" fillId="0" borderId="31" xfId="0" applyNumberFormat="1" applyFont="1" applyFill="1" applyBorder="1" applyAlignment="1">
      <alignment vertical="center" shrinkToFit="1"/>
    </xf>
    <xf numFmtId="49" fontId="14" fillId="0" borderId="21" xfId="0" applyNumberFormat="1" applyFont="1" applyFill="1" applyBorder="1" applyAlignment="1">
      <alignment horizontal="center" vertical="center" shrinkToFit="1"/>
    </xf>
    <xf numFmtId="49" fontId="14" fillId="0" borderId="22" xfId="0" applyNumberFormat="1" applyFont="1" applyFill="1" applyBorder="1" applyAlignment="1">
      <alignment horizontal="center" vertical="center" shrinkToFit="1"/>
    </xf>
    <xf numFmtId="49" fontId="14" fillId="0" borderId="32" xfId="0" applyNumberFormat="1" applyFont="1" applyFill="1" applyBorder="1" applyAlignment="1">
      <alignment horizontal="center" vertical="center" shrinkToFit="1"/>
    </xf>
    <xf numFmtId="49" fontId="14" fillId="0" borderId="33" xfId="0" applyNumberFormat="1" applyFont="1" applyFill="1" applyBorder="1" applyAlignment="1">
      <alignment horizontal="center" vertical="center" shrinkToFit="1"/>
    </xf>
    <xf numFmtId="49" fontId="14" fillId="0" borderId="21" xfId="0" applyNumberFormat="1" applyFont="1" applyFill="1" applyBorder="1" applyAlignment="1">
      <alignment vertical="center" shrinkToFit="1"/>
    </xf>
    <xf numFmtId="49" fontId="14" fillId="0" borderId="32" xfId="0" applyNumberFormat="1" applyFont="1" applyFill="1" applyBorder="1" applyAlignment="1">
      <alignment vertical="center" shrinkToFit="1"/>
    </xf>
    <xf numFmtId="49" fontId="14" fillId="0" borderId="26" xfId="0" applyNumberFormat="1" applyFont="1" applyFill="1" applyBorder="1" applyAlignment="1">
      <alignment vertical="center" shrinkToFit="1"/>
    </xf>
    <xf numFmtId="49" fontId="14" fillId="0" borderId="28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Alignment="1">
      <alignment horizontal="centerContinuous" vertical="center" shrinkToFit="1"/>
    </xf>
    <xf numFmtId="49" fontId="14" fillId="0" borderId="27" xfId="0" applyNumberFormat="1" applyFont="1" applyFill="1" applyBorder="1" applyAlignment="1">
      <alignment horizontal="left" vertical="center" shrinkToFit="1"/>
    </xf>
    <xf numFmtId="49" fontId="14" fillId="0" borderId="24" xfId="0" applyNumberFormat="1" applyFont="1" applyFill="1" applyBorder="1" applyAlignment="1">
      <alignment horizontal="left" vertical="center" shrinkToFit="1"/>
    </xf>
    <xf numFmtId="49" fontId="14" fillId="0" borderId="32" xfId="0" applyNumberFormat="1" applyFont="1" applyFill="1" applyBorder="1" applyAlignment="1">
      <alignment horizontal="left" vertical="center" shrinkToFit="1"/>
    </xf>
    <xf numFmtId="49" fontId="14" fillId="0" borderId="29" xfId="0" applyNumberFormat="1" applyFont="1" applyFill="1" applyBorder="1" applyAlignment="1">
      <alignment horizontal="left" vertical="center" shrinkToFit="1"/>
    </xf>
    <xf numFmtId="176" fontId="15" fillId="0" borderId="34" xfId="0" applyNumberFormat="1" applyFont="1" applyFill="1" applyBorder="1" applyAlignment="1">
      <alignment horizontal="right" vertical="center" shrinkToFit="1"/>
    </xf>
    <xf numFmtId="176" fontId="15" fillId="0" borderId="31" xfId="0" applyNumberFormat="1" applyFont="1" applyFill="1" applyBorder="1" applyAlignment="1">
      <alignment horizontal="right" vertical="center" shrinkToFit="1"/>
    </xf>
    <xf numFmtId="49" fontId="14" fillId="0" borderId="10" xfId="0" applyNumberFormat="1" applyFont="1" applyFill="1" applyBorder="1" applyAlignment="1">
      <alignment horizontal="right" vertical="center" shrinkToFit="1"/>
    </xf>
    <xf numFmtId="49" fontId="14" fillId="0" borderId="35" xfId="0" applyNumberFormat="1" applyFont="1" applyFill="1" applyBorder="1" applyAlignment="1">
      <alignment vertical="center" shrinkToFit="1"/>
    </xf>
    <xf numFmtId="49" fontId="14" fillId="0" borderId="25" xfId="0" applyNumberFormat="1" applyFont="1" applyFill="1" applyBorder="1" applyAlignment="1">
      <alignment vertical="center" shrinkToFit="1"/>
    </xf>
    <xf numFmtId="176" fontId="15" fillId="0" borderId="6" xfId="0" applyNumberFormat="1" applyFont="1" applyFill="1" applyBorder="1" applyAlignment="1">
      <alignment horizontal="right" vertical="center" shrinkToFit="1"/>
    </xf>
    <xf numFmtId="49" fontId="14" fillId="0" borderId="7" xfId="0" applyNumberFormat="1" applyFont="1" applyFill="1" applyBorder="1" applyAlignment="1">
      <alignment horizontal="left" vertical="center" shrinkToFit="1"/>
    </xf>
    <xf numFmtId="49" fontId="14" fillId="0" borderId="34" xfId="0" applyNumberFormat="1" applyFont="1" applyFill="1" applyBorder="1" applyAlignment="1">
      <alignment vertical="center" shrinkToFit="1"/>
    </xf>
    <xf numFmtId="49" fontId="14" fillId="0" borderId="41" xfId="0" applyNumberFormat="1" applyFont="1" applyFill="1" applyBorder="1" applyAlignment="1">
      <alignment vertical="center" shrinkToFit="1"/>
    </xf>
    <xf numFmtId="49" fontId="14" fillId="0" borderId="7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horizontal="right" vertical="center" shrinkToFit="1"/>
    </xf>
    <xf numFmtId="49" fontId="14" fillId="0" borderId="36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49" fontId="14" fillId="0" borderId="25" xfId="0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right" vertical="center"/>
    </xf>
    <xf numFmtId="176" fontId="15" fillId="0" borderId="3" xfId="0" applyNumberFormat="1" applyFont="1" applyFill="1" applyBorder="1" applyAlignment="1">
      <alignment horizontal="left" vertical="center" shrinkToFit="1"/>
    </xf>
    <xf numFmtId="176" fontId="15" fillId="0" borderId="4" xfId="0" applyNumberFormat="1" applyFont="1" applyFill="1" applyBorder="1" applyAlignment="1">
      <alignment horizontal="left" vertical="center" shrinkToFit="1"/>
    </xf>
    <xf numFmtId="176" fontId="15" fillId="0" borderId="5" xfId="0" applyNumberFormat="1" applyFont="1" applyFill="1" applyBorder="1" applyAlignment="1">
      <alignment horizontal="left" vertical="center" shrinkToFit="1"/>
    </xf>
    <xf numFmtId="176" fontId="15" fillId="0" borderId="6" xfId="0" applyNumberFormat="1" applyFont="1" applyFill="1" applyBorder="1" applyAlignment="1">
      <alignment horizontal="left" vertical="center" shrinkToFit="1"/>
    </xf>
    <xf numFmtId="176" fontId="15" fillId="0" borderId="8" xfId="0" applyNumberFormat="1" applyFont="1" applyFill="1" applyBorder="1" applyAlignment="1">
      <alignment horizontal="left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176" fontId="18" fillId="0" borderId="6" xfId="0" applyNumberFormat="1" applyFont="1" applyFill="1" applyBorder="1" applyAlignment="1">
      <alignment horizontal="right" vertical="center" shrinkToFit="1"/>
    </xf>
    <xf numFmtId="176" fontId="15" fillId="0" borderId="3" xfId="0" applyNumberFormat="1" applyFont="1" applyFill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49" fontId="14" fillId="0" borderId="5" xfId="0" applyNumberFormat="1" applyFont="1" applyFill="1" applyBorder="1" applyAlignment="1">
      <alignment horizontal="left" vertical="center" shrinkToFit="1"/>
    </xf>
    <xf numFmtId="0" fontId="14" fillId="0" borderId="37" xfId="0" applyFont="1" applyFill="1" applyBorder="1" applyAlignment="1">
      <alignment horizontal="left" vertical="top" shrinkToFit="1"/>
    </xf>
    <xf numFmtId="49" fontId="14" fillId="0" borderId="3" xfId="0" applyNumberFormat="1" applyFont="1" applyFill="1" applyBorder="1" applyAlignment="1">
      <alignment horizontal="center" vertical="center" textRotation="255" shrinkToFit="1"/>
    </xf>
    <xf numFmtId="49" fontId="14" fillId="0" borderId="4" xfId="0" applyNumberFormat="1" applyFont="1" applyFill="1" applyBorder="1" applyAlignment="1">
      <alignment horizontal="center" vertical="center" textRotation="255" shrinkToFit="1"/>
    </xf>
    <xf numFmtId="49" fontId="14" fillId="0" borderId="6" xfId="0" applyNumberFormat="1" applyFont="1" applyFill="1" applyBorder="1" applyAlignment="1">
      <alignment horizontal="center" vertical="center" textRotation="255" shrinkToFit="1"/>
    </xf>
    <xf numFmtId="49" fontId="19" fillId="0" borderId="6" xfId="0" applyNumberFormat="1" applyFont="1" applyFill="1" applyBorder="1" applyAlignment="1">
      <alignment vertical="center" shrinkToFit="1"/>
    </xf>
    <xf numFmtId="49" fontId="19" fillId="0" borderId="4" xfId="0" applyNumberFormat="1" applyFont="1" applyFill="1" applyBorder="1" applyAlignment="1">
      <alignment vertical="center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14" fillId="0" borderId="25" xfId="0" applyNumberFormat="1" applyFont="1" applyFill="1" applyBorder="1" applyAlignment="1">
      <alignment horizontal="left" vertical="center" shrinkToFit="1"/>
    </xf>
    <xf numFmtId="49" fontId="14" fillId="0" borderId="12" xfId="0" applyNumberFormat="1" applyFont="1" applyFill="1" applyBorder="1" applyAlignment="1">
      <alignment horizontal="left" vertical="center" shrinkToFit="1"/>
    </xf>
    <xf numFmtId="49" fontId="14" fillId="0" borderId="5" xfId="0" applyNumberFormat="1" applyFont="1" applyFill="1" applyBorder="1" applyAlignment="1">
      <alignment horizontal="center" vertical="center" textRotation="255" shrinkToFit="1"/>
    </xf>
    <xf numFmtId="49" fontId="19" fillId="0" borderId="6" xfId="0" applyNumberFormat="1" applyFont="1" applyFill="1" applyBorder="1" applyAlignment="1">
      <alignment horizontal="center" vertical="center" textRotation="255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7" fillId="0" borderId="0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49" fontId="16" fillId="0" borderId="0" xfId="0" applyNumberFormat="1" applyFont="1" applyFill="1" applyAlignment="1">
      <alignment horizontal="center" vertical="center" shrinkToFit="1"/>
    </xf>
    <xf numFmtId="49" fontId="14" fillId="0" borderId="25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14" fillId="0" borderId="12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3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19" fillId="0" borderId="4" xfId="0" applyNumberFormat="1" applyFont="1" applyFill="1" applyBorder="1" applyAlignment="1">
      <alignment horizontal="center" vertical="center" textRotation="255" shrinkToFit="1"/>
    </xf>
    <xf numFmtId="49" fontId="14" fillId="0" borderId="11" xfId="0" applyNumberFormat="1" applyFont="1" applyFill="1" applyBorder="1" applyAlignment="1">
      <alignment horizontal="center" vertical="center" textRotation="255" shrinkToFit="1"/>
    </xf>
    <xf numFmtId="49" fontId="14" fillId="0" borderId="12" xfId="0" applyNumberFormat="1" applyFont="1" applyFill="1" applyBorder="1" applyAlignment="1">
      <alignment horizontal="center" vertical="center" textRotation="255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38" xfId="0" applyNumberFormat="1" applyFont="1" applyFill="1" applyBorder="1" applyAlignment="1">
      <alignment horizontal="center" vertical="center" shrinkToFit="1"/>
    </xf>
    <xf numFmtId="49" fontId="14" fillId="0" borderId="37" xfId="0" applyNumberFormat="1" applyFont="1" applyFill="1" applyBorder="1" applyAlignment="1">
      <alignment horizontal="center" vertical="center" shrinkToFit="1"/>
    </xf>
    <xf numFmtId="49" fontId="14" fillId="0" borderId="39" xfId="0" applyNumberFormat="1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49" fontId="14" fillId="0" borderId="25" xfId="0" applyNumberFormat="1" applyFont="1" applyFill="1" applyBorder="1" applyAlignment="1">
      <alignment horizontal="left" vertical="center" wrapText="1" shrinkToFit="1"/>
    </xf>
    <xf numFmtId="49" fontId="14" fillId="0" borderId="12" xfId="0" applyNumberFormat="1" applyFont="1" applyFill="1" applyBorder="1" applyAlignment="1">
      <alignment horizontal="left" vertical="center" wrapText="1" shrinkToFit="1"/>
    </xf>
    <xf numFmtId="0" fontId="14" fillId="0" borderId="25" xfId="0" applyFont="1" applyFill="1" applyBorder="1" applyAlignment="1">
      <alignment horizontal="left" vertical="center" shrinkToFit="1"/>
    </xf>
    <xf numFmtId="0" fontId="14" fillId="0" borderId="12" xfId="0" applyFont="1" applyFill="1" applyBorder="1" applyAlignment="1">
      <alignment horizontal="left" vertical="center" shrinkToFit="1"/>
    </xf>
    <xf numFmtId="0" fontId="14" fillId="0" borderId="25" xfId="0" applyFont="1" applyFill="1" applyBorder="1" applyAlignment="1">
      <alignment horizontal="left" vertical="center" wrapText="1" shrinkToFit="1"/>
    </xf>
    <xf numFmtId="0" fontId="14" fillId="0" borderId="12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textRotation="255" shrinkToFit="1"/>
    </xf>
    <xf numFmtId="0" fontId="14" fillId="0" borderId="4" xfId="0" applyFont="1" applyFill="1" applyBorder="1" applyAlignment="1">
      <alignment horizontal="center" vertical="center" textRotation="255" shrinkToFit="1"/>
    </xf>
    <xf numFmtId="0" fontId="14" fillId="0" borderId="6" xfId="0" applyFont="1" applyFill="1" applyBorder="1" applyAlignment="1">
      <alignment horizontal="center" vertical="center" textRotation="255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 shrinkToFit="1"/>
    </xf>
    <xf numFmtId="49" fontId="14" fillId="0" borderId="40" xfId="0" applyNumberFormat="1" applyFont="1" applyFill="1" applyBorder="1" applyAlignment="1">
      <alignment horizontal="center"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108"/>
      <c r="B1" s="108"/>
      <c r="C1" s="20"/>
      <c r="D1" s="20"/>
      <c r="E1" s="20"/>
      <c r="F1" s="109"/>
      <c r="G1" s="109"/>
    </row>
    <row r="2" spans="1:7" ht="15" customHeight="1">
      <c r="A2" s="75"/>
      <c r="B2" s="75"/>
      <c r="C2" s="75"/>
      <c r="D2" s="75"/>
      <c r="E2" s="110" t="s">
        <v>131</v>
      </c>
      <c r="F2" s="110"/>
      <c r="G2" s="110"/>
    </row>
    <row r="3" spans="1:7" ht="14.25">
      <c r="A3" s="111" t="s">
        <v>42</v>
      </c>
      <c r="B3" s="111"/>
      <c r="C3" s="111"/>
      <c r="D3" s="111"/>
      <c r="E3" s="111"/>
      <c r="F3" s="111"/>
      <c r="G3" s="111"/>
    </row>
    <row r="4" spans="1:7">
      <c r="A4" s="75"/>
      <c r="B4" s="75"/>
      <c r="C4" s="75"/>
      <c r="D4" s="75"/>
      <c r="E4" s="75"/>
      <c r="F4" s="75"/>
      <c r="G4" s="75"/>
    </row>
    <row r="5" spans="1:7">
      <c r="A5" s="108" t="s">
        <v>132</v>
      </c>
      <c r="B5" s="108"/>
      <c r="C5" s="108"/>
      <c r="D5" s="108"/>
      <c r="E5" s="108"/>
      <c r="F5" s="108"/>
      <c r="G5" s="108"/>
    </row>
    <row r="6" spans="1:7" ht="13.5" customHeight="1">
      <c r="A6" s="75"/>
      <c r="B6" s="75"/>
      <c r="C6" s="75"/>
      <c r="D6" s="75"/>
      <c r="E6" s="75"/>
      <c r="F6" s="75"/>
      <c r="G6" s="76" t="s">
        <v>56</v>
      </c>
    </row>
    <row r="7" spans="1:7" ht="14.25" customHeight="1">
      <c r="A7" s="112" t="s">
        <v>37</v>
      </c>
      <c r="B7" s="113"/>
      <c r="C7" s="114"/>
      <c r="D7" s="8" t="s">
        <v>57</v>
      </c>
      <c r="E7" s="8" t="s">
        <v>58</v>
      </c>
      <c r="F7" s="8" t="s">
        <v>59</v>
      </c>
      <c r="G7" s="8" t="s">
        <v>10</v>
      </c>
    </row>
    <row r="8" spans="1:7" ht="14.25" customHeight="1">
      <c r="A8" s="98" t="s">
        <v>49</v>
      </c>
      <c r="B8" s="98" t="s">
        <v>11</v>
      </c>
      <c r="C8" s="6" t="s">
        <v>82</v>
      </c>
      <c r="D8" s="78">
        <v>70244980</v>
      </c>
      <c r="E8" s="78">
        <v>76099490</v>
      </c>
      <c r="F8" s="13">
        <f t="shared" ref="F8:F55" si="0">D8-E8</f>
        <v>-5854510</v>
      </c>
      <c r="G8" s="87"/>
    </row>
    <row r="9" spans="1:7" ht="14.25" customHeight="1">
      <c r="A9" s="99"/>
      <c r="B9" s="99"/>
      <c r="C9" s="7" t="s">
        <v>83</v>
      </c>
      <c r="D9" s="13">
        <v>63572620</v>
      </c>
      <c r="E9" s="13">
        <v>66921490</v>
      </c>
      <c r="F9" s="13">
        <f t="shared" ref="F9:F16" si="1">D9-E9</f>
        <v>-3348870</v>
      </c>
      <c r="G9" s="88"/>
    </row>
    <row r="10" spans="1:7" ht="14.25" customHeight="1">
      <c r="A10" s="99"/>
      <c r="B10" s="99"/>
      <c r="C10" s="7" t="s">
        <v>84</v>
      </c>
      <c r="D10" s="13">
        <v>6672360</v>
      </c>
      <c r="E10" s="13">
        <v>9178000</v>
      </c>
      <c r="F10" s="13">
        <f t="shared" si="1"/>
        <v>-2505640</v>
      </c>
      <c r="G10" s="88"/>
    </row>
    <row r="11" spans="1:7" ht="14.25" customHeight="1">
      <c r="A11" s="99"/>
      <c r="B11" s="99"/>
      <c r="C11" s="7" t="s">
        <v>85</v>
      </c>
      <c r="D11" s="13">
        <v>6672360</v>
      </c>
      <c r="E11" s="13">
        <v>9178000</v>
      </c>
      <c r="F11" s="13">
        <f t="shared" si="1"/>
        <v>-2505640</v>
      </c>
      <c r="G11" s="88"/>
    </row>
    <row r="12" spans="1:7" ht="14.25" customHeight="1">
      <c r="A12" s="99"/>
      <c r="B12" s="99"/>
      <c r="C12" s="7" t="s">
        <v>86</v>
      </c>
      <c r="D12" s="13">
        <v>10000</v>
      </c>
      <c r="E12" s="13">
        <v>11542</v>
      </c>
      <c r="F12" s="13">
        <f t="shared" si="1"/>
        <v>-1542</v>
      </c>
      <c r="G12" s="88"/>
    </row>
    <row r="13" spans="1:7" ht="14.25" customHeight="1">
      <c r="A13" s="99"/>
      <c r="B13" s="99"/>
      <c r="C13" s="7" t="s">
        <v>87</v>
      </c>
      <c r="D13" s="13">
        <v>500000</v>
      </c>
      <c r="E13" s="13">
        <v>610950</v>
      </c>
      <c r="F13" s="13">
        <f t="shared" si="1"/>
        <v>-110950</v>
      </c>
      <c r="G13" s="88"/>
    </row>
    <row r="14" spans="1:7" ht="14.25" customHeight="1">
      <c r="A14" s="99"/>
      <c r="B14" s="99"/>
      <c r="C14" s="7" t="s">
        <v>88</v>
      </c>
      <c r="D14" s="13">
        <v>20000</v>
      </c>
      <c r="E14" s="13">
        <v>15000</v>
      </c>
      <c r="F14" s="13">
        <f t="shared" si="1"/>
        <v>5000</v>
      </c>
      <c r="G14" s="88"/>
    </row>
    <row r="15" spans="1:7" ht="14.25" customHeight="1">
      <c r="A15" s="99"/>
      <c r="B15" s="99"/>
      <c r="C15" s="7" t="s">
        <v>89</v>
      </c>
      <c r="D15" s="13">
        <v>480000</v>
      </c>
      <c r="E15" s="13">
        <v>540751</v>
      </c>
      <c r="F15" s="13">
        <f t="shared" si="1"/>
        <v>-60751</v>
      </c>
      <c r="G15" s="88"/>
    </row>
    <row r="16" spans="1:7" ht="14.25" customHeight="1">
      <c r="A16" s="99"/>
      <c r="B16" s="99"/>
      <c r="C16" s="7" t="s">
        <v>90</v>
      </c>
      <c r="D16" s="13">
        <v>0</v>
      </c>
      <c r="E16" s="13">
        <v>55199</v>
      </c>
      <c r="F16" s="13">
        <f t="shared" si="1"/>
        <v>-55199</v>
      </c>
      <c r="G16" s="88"/>
    </row>
    <row r="17" spans="1:7" ht="14.25" customHeight="1">
      <c r="A17" s="99"/>
      <c r="B17" s="99"/>
      <c r="C17" s="7" t="s">
        <v>91</v>
      </c>
      <c r="D17" s="13">
        <v>0</v>
      </c>
      <c r="E17" s="13">
        <v>55199</v>
      </c>
      <c r="F17" s="13">
        <f t="shared" si="0"/>
        <v>-55199</v>
      </c>
      <c r="G17" s="88"/>
    </row>
    <row r="18" spans="1:7" ht="14.25" customHeight="1">
      <c r="A18" s="99"/>
      <c r="B18" s="100"/>
      <c r="C18" s="8" t="s">
        <v>74</v>
      </c>
      <c r="D18" s="14">
        <v>70754980</v>
      </c>
      <c r="E18" s="14">
        <v>76721982</v>
      </c>
      <c r="F18" s="14">
        <f t="shared" si="0"/>
        <v>-5967002</v>
      </c>
      <c r="G18" s="89"/>
    </row>
    <row r="19" spans="1:7" ht="14.25" customHeight="1">
      <c r="A19" s="99"/>
      <c r="B19" s="98" t="s">
        <v>12</v>
      </c>
      <c r="C19" s="7" t="s">
        <v>92</v>
      </c>
      <c r="D19" s="13">
        <v>49988480</v>
      </c>
      <c r="E19" s="13">
        <v>50992136</v>
      </c>
      <c r="F19" s="13">
        <f t="shared" si="0"/>
        <v>-1003656</v>
      </c>
      <c r="G19" s="88"/>
    </row>
    <row r="20" spans="1:7" ht="14.25" customHeight="1">
      <c r="A20" s="99"/>
      <c r="B20" s="99"/>
      <c r="C20" s="7" t="s">
        <v>93</v>
      </c>
      <c r="D20" s="13">
        <v>20240064</v>
      </c>
      <c r="E20" s="13">
        <v>20387323</v>
      </c>
      <c r="F20" s="13">
        <f t="shared" ref="F20:F53" si="2">D20-E20</f>
        <v>-147259</v>
      </c>
      <c r="G20" s="88"/>
    </row>
    <row r="21" spans="1:7" ht="14.25" customHeight="1">
      <c r="A21" s="99"/>
      <c r="B21" s="99"/>
      <c r="C21" s="7" t="s">
        <v>94</v>
      </c>
      <c r="D21" s="13">
        <v>6172000</v>
      </c>
      <c r="E21" s="13">
        <v>6190984</v>
      </c>
      <c r="F21" s="13">
        <f t="shared" si="2"/>
        <v>-18984</v>
      </c>
      <c r="G21" s="88"/>
    </row>
    <row r="22" spans="1:7" ht="14.25" customHeight="1">
      <c r="A22" s="99"/>
      <c r="B22" s="99"/>
      <c r="C22" s="7" t="s">
        <v>95</v>
      </c>
      <c r="D22" s="13">
        <v>17763309</v>
      </c>
      <c r="E22" s="13">
        <v>17706749</v>
      </c>
      <c r="F22" s="13">
        <f t="shared" si="2"/>
        <v>56560</v>
      </c>
      <c r="G22" s="88"/>
    </row>
    <row r="23" spans="1:7" ht="14.25" customHeight="1">
      <c r="A23" s="99"/>
      <c r="B23" s="99"/>
      <c r="C23" s="7" t="s">
        <v>96</v>
      </c>
      <c r="D23" s="13">
        <v>670500</v>
      </c>
      <c r="E23" s="13">
        <v>670500</v>
      </c>
      <c r="F23" s="13">
        <f t="shared" si="2"/>
        <v>0</v>
      </c>
      <c r="G23" s="88"/>
    </row>
    <row r="24" spans="1:7" ht="14.25" customHeight="1">
      <c r="A24" s="99"/>
      <c r="B24" s="99"/>
      <c r="C24" s="7" t="s">
        <v>97</v>
      </c>
      <c r="D24" s="13">
        <v>670500</v>
      </c>
      <c r="E24" s="13">
        <v>670500</v>
      </c>
      <c r="F24" s="13">
        <f t="shared" si="2"/>
        <v>0</v>
      </c>
      <c r="G24" s="88"/>
    </row>
    <row r="25" spans="1:7" ht="14.25" customHeight="1">
      <c r="A25" s="99"/>
      <c r="B25" s="99"/>
      <c r="C25" s="7" t="s">
        <v>98</v>
      </c>
      <c r="D25" s="13">
        <v>5142607</v>
      </c>
      <c r="E25" s="13">
        <v>6036580</v>
      </c>
      <c r="F25" s="13">
        <f t="shared" si="2"/>
        <v>-893973</v>
      </c>
      <c r="G25" s="88"/>
    </row>
    <row r="26" spans="1:7" ht="14.25" customHeight="1">
      <c r="A26" s="99"/>
      <c r="B26" s="99"/>
      <c r="C26" s="7" t="s">
        <v>99</v>
      </c>
      <c r="D26" s="13">
        <v>9300940</v>
      </c>
      <c r="E26" s="13">
        <v>9062101</v>
      </c>
      <c r="F26" s="13">
        <f t="shared" si="2"/>
        <v>238839</v>
      </c>
      <c r="G26" s="88"/>
    </row>
    <row r="27" spans="1:7" ht="14.25" customHeight="1">
      <c r="A27" s="99"/>
      <c r="B27" s="99"/>
      <c r="C27" s="7" t="s">
        <v>100</v>
      </c>
      <c r="D27" s="13">
        <v>4200000</v>
      </c>
      <c r="E27" s="13">
        <v>4277905</v>
      </c>
      <c r="F27" s="13">
        <f t="shared" si="2"/>
        <v>-77905</v>
      </c>
      <c r="G27" s="88"/>
    </row>
    <row r="28" spans="1:7" ht="14.25" customHeight="1">
      <c r="A28" s="99"/>
      <c r="B28" s="99"/>
      <c r="C28" s="7" t="s">
        <v>101</v>
      </c>
      <c r="D28" s="13">
        <v>320000</v>
      </c>
      <c r="E28" s="13">
        <v>188871</v>
      </c>
      <c r="F28" s="13">
        <f t="shared" si="2"/>
        <v>131129</v>
      </c>
      <c r="G28" s="88"/>
    </row>
    <row r="29" spans="1:7" ht="14.25" customHeight="1">
      <c r="A29" s="99"/>
      <c r="B29" s="99"/>
      <c r="C29" s="7" t="s">
        <v>102</v>
      </c>
      <c r="D29" s="13">
        <v>1300000</v>
      </c>
      <c r="E29" s="13">
        <v>1343574</v>
      </c>
      <c r="F29" s="13">
        <f t="shared" si="2"/>
        <v>-43574</v>
      </c>
      <c r="G29" s="88"/>
    </row>
    <row r="30" spans="1:7" ht="14.25" customHeight="1">
      <c r="A30" s="99"/>
      <c r="B30" s="99"/>
      <c r="C30" s="7" t="s">
        <v>103</v>
      </c>
      <c r="D30" s="13">
        <v>2000000</v>
      </c>
      <c r="E30" s="13">
        <v>1843253</v>
      </c>
      <c r="F30" s="13">
        <f t="shared" si="2"/>
        <v>156747</v>
      </c>
      <c r="G30" s="88"/>
    </row>
    <row r="31" spans="1:7" ht="14.25" customHeight="1">
      <c r="A31" s="99"/>
      <c r="B31" s="99"/>
      <c r="C31" s="7" t="s">
        <v>104</v>
      </c>
      <c r="D31" s="13">
        <v>300000</v>
      </c>
      <c r="E31" s="13">
        <v>409083</v>
      </c>
      <c r="F31" s="13">
        <f t="shared" si="2"/>
        <v>-109083</v>
      </c>
      <c r="G31" s="88"/>
    </row>
    <row r="32" spans="1:7" ht="14.25" customHeight="1">
      <c r="A32" s="99"/>
      <c r="B32" s="99"/>
      <c r="C32" s="7" t="s">
        <v>105</v>
      </c>
      <c r="D32" s="13">
        <v>1050000</v>
      </c>
      <c r="E32" s="13">
        <v>874541</v>
      </c>
      <c r="F32" s="13">
        <f t="shared" si="2"/>
        <v>175459</v>
      </c>
      <c r="G32" s="88"/>
    </row>
    <row r="33" spans="1:7" ht="14.25" customHeight="1">
      <c r="A33" s="99"/>
      <c r="B33" s="99"/>
      <c r="C33" s="7" t="s">
        <v>106</v>
      </c>
      <c r="D33" s="13">
        <v>130940</v>
      </c>
      <c r="E33" s="13">
        <v>124874</v>
      </c>
      <c r="F33" s="13">
        <f t="shared" si="2"/>
        <v>6066</v>
      </c>
      <c r="G33" s="88"/>
    </row>
    <row r="34" spans="1:7" ht="14.25" customHeight="1">
      <c r="A34" s="99"/>
      <c r="B34" s="99"/>
      <c r="C34" s="7" t="s">
        <v>107</v>
      </c>
      <c r="D34" s="13">
        <v>5614473</v>
      </c>
      <c r="E34" s="13">
        <v>5346347</v>
      </c>
      <c r="F34" s="13">
        <f t="shared" si="2"/>
        <v>268126</v>
      </c>
      <c r="G34" s="88"/>
    </row>
    <row r="35" spans="1:7" ht="14.25" customHeight="1">
      <c r="A35" s="99"/>
      <c r="B35" s="99"/>
      <c r="C35" s="7" t="s">
        <v>108</v>
      </c>
      <c r="D35" s="13">
        <v>268072</v>
      </c>
      <c r="E35" s="13">
        <v>253686</v>
      </c>
      <c r="F35" s="13">
        <f t="shared" si="2"/>
        <v>14386</v>
      </c>
      <c r="G35" s="88"/>
    </row>
    <row r="36" spans="1:7" ht="14.25" customHeight="1">
      <c r="A36" s="99"/>
      <c r="B36" s="99"/>
      <c r="C36" s="7" t="s">
        <v>109</v>
      </c>
      <c r="D36" s="13">
        <v>268072</v>
      </c>
      <c r="E36" s="13">
        <v>206766</v>
      </c>
      <c r="F36" s="13">
        <f t="shared" si="2"/>
        <v>61306</v>
      </c>
      <c r="G36" s="88"/>
    </row>
    <row r="37" spans="1:7" ht="14.25" customHeight="1">
      <c r="A37" s="99"/>
      <c r="B37" s="99"/>
      <c r="C37" s="7" t="s">
        <v>110</v>
      </c>
      <c r="D37" s="13">
        <v>0</v>
      </c>
      <c r="E37" s="13">
        <v>46920</v>
      </c>
      <c r="F37" s="13">
        <f t="shared" si="2"/>
        <v>-46920</v>
      </c>
      <c r="G37" s="88"/>
    </row>
    <row r="38" spans="1:7" ht="14.25" customHeight="1">
      <c r="A38" s="99"/>
      <c r="B38" s="99"/>
      <c r="C38" s="7" t="s">
        <v>111</v>
      </c>
      <c r="D38" s="13">
        <v>565000</v>
      </c>
      <c r="E38" s="13">
        <v>526630</v>
      </c>
      <c r="F38" s="13">
        <f t="shared" si="2"/>
        <v>38370</v>
      </c>
      <c r="G38" s="88"/>
    </row>
    <row r="39" spans="1:7" ht="14.25" customHeight="1">
      <c r="A39" s="99"/>
      <c r="B39" s="99"/>
      <c r="C39" s="7" t="s">
        <v>112</v>
      </c>
      <c r="D39" s="13">
        <v>535000</v>
      </c>
      <c r="E39" s="13">
        <v>412168</v>
      </c>
      <c r="F39" s="13">
        <f t="shared" si="2"/>
        <v>122832</v>
      </c>
      <c r="G39" s="88"/>
    </row>
    <row r="40" spans="1:7" ht="14.25" customHeight="1">
      <c r="A40" s="99"/>
      <c r="B40" s="99"/>
      <c r="C40" s="7" t="s">
        <v>113</v>
      </c>
      <c r="D40" s="13">
        <v>150000</v>
      </c>
      <c r="E40" s="13">
        <v>149079</v>
      </c>
      <c r="F40" s="13">
        <f t="shared" si="2"/>
        <v>921</v>
      </c>
      <c r="G40" s="88"/>
    </row>
    <row r="41" spans="1:7" ht="14.25" customHeight="1">
      <c r="A41" s="99"/>
      <c r="B41" s="99"/>
      <c r="C41" s="7" t="s">
        <v>114</v>
      </c>
      <c r="D41" s="13">
        <v>1000000</v>
      </c>
      <c r="E41" s="13">
        <v>641216</v>
      </c>
      <c r="F41" s="13">
        <f t="shared" si="2"/>
        <v>358784</v>
      </c>
      <c r="G41" s="88"/>
    </row>
    <row r="42" spans="1:7" ht="14.25" customHeight="1">
      <c r="A42" s="99"/>
      <c r="B42" s="99"/>
      <c r="C42" s="7" t="s">
        <v>115</v>
      </c>
      <c r="D42" s="13">
        <v>200000</v>
      </c>
      <c r="E42" s="13">
        <v>192539</v>
      </c>
      <c r="F42" s="13">
        <f t="shared" si="2"/>
        <v>7461</v>
      </c>
      <c r="G42" s="88"/>
    </row>
    <row r="43" spans="1:7" ht="14.25" customHeight="1">
      <c r="A43" s="99"/>
      <c r="B43" s="99"/>
      <c r="C43" s="7" t="s">
        <v>116</v>
      </c>
      <c r="D43" s="13">
        <v>64376</v>
      </c>
      <c r="E43" s="13">
        <v>75533</v>
      </c>
      <c r="F43" s="13">
        <f t="shared" si="2"/>
        <v>-11157</v>
      </c>
      <c r="G43" s="88"/>
    </row>
    <row r="44" spans="1:7" ht="14.25" customHeight="1">
      <c r="A44" s="99"/>
      <c r="B44" s="99"/>
      <c r="C44" s="7" t="s">
        <v>117</v>
      </c>
      <c r="D44" s="13">
        <v>189000</v>
      </c>
      <c r="E44" s="13">
        <v>194400</v>
      </c>
      <c r="F44" s="13">
        <f t="shared" si="2"/>
        <v>-5400</v>
      </c>
      <c r="G44" s="88"/>
    </row>
    <row r="45" spans="1:7" ht="14.25" customHeight="1">
      <c r="A45" s="99"/>
      <c r="B45" s="99"/>
      <c r="C45" s="7" t="s">
        <v>118</v>
      </c>
      <c r="D45" s="13">
        <v>1532800</v>
      </c>
      <c r="E45" s="13">
        <v>1671677</v>
      </c>
      <c r="F45" s="13">
        <f t="shared" si="2"/>
        <v>-138877</v>
      </c>
      <c r="G45" s="88"/>
    </row>
    <row r="46" spans="1:7" ht="14.25" customHeight="1">
      <c r="A46" s="99"/>
      <c r="B46" s="99"/>
      <c r="C46" s="7" t="s">
        <v>119</v>
      </c>
      <c r="D46" s="13">
        <v>64000</v>
      </c>
      <c r="E46" s="13">
        <v>60856</v>
      </c>
      <c r="F46" s="13">
        <f t="shared" si="2"/>
        <v>3144</v>
      </c>
      <c r="G46" s="88"/>
    </row>
    <row r="47" spans="1:7" ht="14.25" customHeight="1">
      <c r="A47" s="99"/>
      <c r="B47" s="99"/>
      <c r="C47" s="7" t="s">
        <v>120</v>
      </c>
      <c r="D47" s="13">
        <v>238913</v>
      </c>
      <c r="E47" s="13">
        <v>369256</v>
      </c>
      <c r="F47" s="13">
        <f t="shared" si="2"/>
        <v>-130343</v>
      </c>
      <c r="G47" s="88"/>
    </row>
    <row r="48" spans="1:7" ht="14.25" customHeight="1">
      <c r="A48" s="99"/>
      <c r="B48" s="99"/>
      <c r="C48" s="7" t="s">
        <v>106</v>
      </c>
      <c r="D48" s="13">
        <v>391312</v>
      </c>
      <c r="E48" s="13">
        <v>401304</v>
      </c>
      <c r="F48" s="13">
        <f t="shared" si="2"/>
        <v>-9992</v>
      </c>
      <c r="G48" s="88"/>
    </row>
    <row r="49" spans="1:7" ht="14.25" customHeight="1">
      <c r="A49" s="99"/>
      <c r="B49" s="99"/>
      <c r="C49" s="7" t="s">
        <v>121</v>
      </c>
      <c r="D49" s="13">
        <v>10000</v>
      </c>
      <c r="E49" s="13">
        <v>10000</v>
      </c>
      <c r="F49" s="13">
        <f t="shared" si="2"/>
        <v>0</v>
      </c>
      <c r="G49" s="88"/>
    </row>
    <row r="50" spans="1:7" ht="14.25" customHeight="1">
      <c r="A50" s="99"/>
      <c r="B50" s="99"/>
      <c r="C50" s="7" t="s">
        <v>122</v>
      </c>
      <c r="D50" s="13">
        <v>0</v>
      </c>
      <c r="E50" s="13">
        <v>4650</v>
      </c>
      <c r="F50" s="13">
        <f t="shared" si="2"/>
        <v>-4650</v>
      </c>
      <c r="G50" s="88"/>
    </row>
    <row r="51" spans="1:7" ht="14.25" customHeight="1">
      <c r="A51" s="99"/>
      <c r="B51" s="99"/>
      <c r="C51" s="7" t="s">
        <v>123</v>
      </c>
      <c r="D51" s="13">
        <v>246000</v>
      </c>
      <c r="E51" s="13">
        <v>241128</v>
      </c>
      <c r="F51" s="13">
        <f t="shared" si="2"/>
        <v>4872</v>
      </c>
      <c r="G51" s="88"/>
    </row>
    <row r="52" spans="1:7" ht="14.25" customHeight="1">
      <c r="A52" s="99"/>
      <c r="B52" s="99"/>
      <c r="C52" s="7" t="s">
        <v>124</v>
      </c>
      <c r="D52" s="13">
        <v>60000</v>
      </c>
      <c r="E52" s="13">
        <v>56900</v>
      </c>
      <c r="F52" s="13">
        <f t="shared" si="2"/>
        <v>3100</v>
      </c>
      <c r="G52" s="88"/>
    </row>
    <row r="53" spans="1:7" ht="14.25" customHeight="1">
      <c r="A53" s="99"/>
      <c r="B53" s="99"/>
      <c r="C53" s="7" t="s">
        <v>125</v>
      </c>
      <c r="D53" s="13">
        <v>100000</v>
      </c>
      <c r="E53" s="13">
        <v>85325</v>
      </c>
      <c r="F53" s="13">
        <f t="shared" si="2"/>
        <v>14675</v>
      </c>
      <c r="G53" s="88"/>
    </row>
    <row r="54" spans="1:7" ht="14.25" customHeight="1">
      <c r="A54" s="99"/>
      <c r="B54" s="99"/>
      <c r="C54" s="9" t="s">
        <v>126</v>
      </c>
      <c r="D54" s="68">
        <v>100000</v>
      </c>
      <c r="E54" s="68">
        <v>85325</v>
      </c>
      <c r="F54" s="13">
        <f t="shared" si="0"/>
        <v>14675</v>
      </c>
      <c r="G54" s="90"/>
    </row>
    <row r="55" spans="1:7" ht="14.25" customHeight="1">
      <c r="A55" s="99"/>
      <c r="B55" s="100"/>
      <c r="C55" s="8" t="s">
        <v>75</v>
      </c>
      <c r="D55" s="14">
        <v>64903893</v>
      </c>
      <c r="E55" s="14">
        <v>65400584</v>
      </c>
      <c r="F55" s="14">
        <f t="shared" si="0"/>
        <v>-496691</v>
      </c>
      <c r="G55" s="89"/>
    </row>
    <row r="56" spans="1:7" ht="14.25" customHeight="1">
      <c r="A56" s="100"/>
      <c r="B56" s="104" t="s">
        <v>76</v>
      </c>
      <c r="C56" s="105"/>
      <c r="D56" s="14">
        <v>5851087</v>
      </c>
      <c r="E56" s="14">
        <v>11321398</v>
      </c>
      <c r="F56" s="14">
        <f>F18-F55</f>
        <v>-5470311</v>
      </c>
      <c r="G56" s="89"/>
    </row>
    <row r="57" spans="1:7" ht="14.25" customHeight="1">
      <c r="A57" s="106" t="s">
        <v>41</v>
      </c>
      <c r="B57" s="106" t="s">
        <v>11</v>
      </c>
      <c r="C57" s="6"/>
      <c r="D57" s="78">
        <v>0</v>
      </c>
      <c r="E57" s="78">
        <v>0</v>
      </c>
      <c r="F57" s="13">
        <f t="shared" ref="F57:F60" si="3">D57-E57</f>
        <v>0</v>
      </c>
      <c r="G57" s="87"/>
    </row>
    <row r="58" spans="1:7" ht="14.25" customHeight="1">
      <c r="A58" s="106"/>
      <c r="B58" s="106"/>
      <c r="C58" s="8" t="s">
        <v>40</v>
      </c>
      <c r="D58" s="14"/>
      <c r="E58" s="14"/>
      <c r="F58" s="14">
        <f t="shared" si="3"/>
        <v>0</v>
      </c>
      <c r="G58" s="89"/>
    </row>
    <row r="59" spans="1:7" ht="14.25" customHeight="1">
      <c r="A59" s="106"/>
      <c r="B59" s="98" t="s">
        <v>12</v>
      </c>
      <c r="C59" s="79"/>
      <c r="D59" s="78">
        <v>0</v>
      </c>
      <c r="E59" s="78">
        <v>0</v>
      </c>
      <c r="F59" s="13">
        <f t="shared" si="3"/>
        <v>0</v>
      </c>
      <c r="G59" s="87"/>
    </row>
    <row r="60" spans="1:7" ht="14.25" customHeight="1">
      <c r="A60" s="106"/>
      <c r="B60" s="107"/>
      <c r="C60" s="8" t="s">
        <v>39</v>
      </c>
      <c r="D60" s="14"/>
      <c r="E60" s="14"/>
      <c r="F60" s="14">
        <f t="shared" si="3"/>
        <v>0</v>
      </c>
      <c r="G60" s="89"/>
    </row>
    <row r="61" spans="1:7" ht="14.25" customHeight="1">
      <c r="A61" s="106"/>
      <c r="B61" s="96" t="s">
        <v>38</v>
      </c>
      <c r="C61" s="96"/>
      <c r="D61" s="14">
        <v>0</v>
      </c>
      <c r="E61" s="14">
        <v>0</v>
      </c>
      <c r="F61" s="14">
        <f>F58-F60</f>
        <v>0</v>
      </c>
      <c r="G61" s="89"/>
    </row>
    <row r="62" spans="1:7" ht="14.25" customHeight="1">
      <c r="A62" s="98" t="s">
        <v>50</v>
      </c>
      <c r="B62" s="98" t="s">
        <v>13</v>
      </c>
      <c r="C62" s="10"/>
      <c r="D62" s="15">
        <v>0</v>
      </c>
      <c r="E62" s="13">
        <v>0</v>
      </c>
      <c r="F62" s="13">
        <f t="shared" ref="F62:F68" si="4">D62-E62</f>
        <v>0</v>
      </c>
      <c r="G62" s="91"/>
    </row>
    <row r="63" spans="1:7" ht="14.25" customHeight="1">
      <c r="A63" s="99"/>
      <c r="B63" s="101"/>
      <c r="C63" s="8" t="s">
        <v>60</v>
      </c>
      <c r="D63" s="14"/>
      <c r="E63" s="14"/>
      <c r="F63" s="14">
        <f t="shared" si="4"/>
        <v>0</v>
      </c>
      <c r="G63" s="89"/>
    </row>
    <row r="64" spans="1:7" ht="14.25" customHeight="1">
      <c r="A64" s="99"/>
      <c r="B64" s="98" t="s">
        <v>12</v>
      </c>
      <c r="C64" s="7" t="s">
        <v>127</v>
      </c>
      <c r="D64" s="13">
        <v>5851087</v>
      </c>
      <c r="E64" s="13">
        <v>9172760</v>
      </c>
      <c r="F64" s="13">
        <f t="shared" si="4"/>
        <v>-3321673</v>
      </c>
      <c r="G64" s="88"/>
    </row>
    <row r="65" spans="1:7" ht="14.25" customHeight="1">
      <c r="A65" s="99"/>
      <c r="B65" s="99"/>
      <c r="C65" s="7" t="s">
        <v>128</v>
      </c>
      <c r="D65" s="13">
        <v>851087</v>
      </c>
      <c r="E65" s="13">
        <v>1172760</v>
      </c>
      <c r="F65" s="13">
        <f>D65-E65</f>
        <v>-321673</v>
      </c>
      <c r="G65" s="88"/>
    </row>
    <row r="66" spans="1:7" ht="14.25" customHeight="1">
      <c r="A66" s="99"/>
      <c r="B66" s="99"/>
      <c r="C66" s="7" t="s">
        <v>129</v>
      </c>
      <c r="D66" s="13">
        <v>851087</v>
      </c>
      <c r="E66" s="13">
        <v>1172760</v>
      </c>
      <c r="F66" s="13">
        <f>D66-E66</f>
        <v>-321673</v>
      </c>
      <c r="G66" s="88"/>
    </row>
    <row r="67" spans="1:7" ht="14.25" customHeight="1">
      <c r="A67" s="99"/>
      <c r="B67" s="102"/>
      <c r="C67" s="7" t="s">
        <v>130</v>
      </c>
      <c r="D67" s="13">
        <v>5000000</v>
      </c>
      <c r="E67" s="13">
        <v>8000000</v>
      </c>
      <c r="F67" s="13">
        <f t="shared" si="4"/>
        <v>-3000000</v>
      </c>
      <c r="G67" s="88"/>
    </row>
    <row r="68" spans="1:7" ht="14.25" customHeight="1">
      <c r="A68" s="99"/>
      <c r="B68" s="101"/>
      <c r="C68" s="8" t="s">
        <v>77</v>
      </c>
      <c r="D68" s="14">
        <v>5851087</v>
      </c>
      <c r="E68" s="14">
        <v>9172760</v>
      </c>
      <c r="F68" s="14">
        <f t="shared" si="4"/>
        <v>-3321673</v>
      </c>
      <c r="G68" s="89"/>
    </row>
    <row r="69" spans="1:7" ht="14.25" customHeight="1">
      <c r="A69" s="100"/>
      <c r="B69" s="96" t="s">
        <v>78</v>
      </c>
      <c r="C69" s="96"/>
      <c r="D69" s="14">
        <v>-5851087</v>
      </c>
      <c r="E69" s="14">
        <v>-9172760</v>
      </c>
      <c r="F69" s="14">
        <f>F63-F68</f>
        <v>3321673</v>
      </c>
      <c r="G69" s="89"/>
    </row>
    <row r="70" spans="1:7" ht="14.25" customHeight="1">
      <c r="A70" s="103" t="s">
        <v>14</v>
      </c>
      <c r="B70" s="103"/>
      <c r="C70" s="103"/>
      <c r="D70" s="78">
        <v>0</v>
      </c>
      <c r="E70" s="92">
        <v>0</v>
      </c>
      <c r="F70" s="92">
        <f>D70</f>
        <v>0</v>
      </c>
      <c r="G70" s="94"/>
    </row>
    <row r="71" spans="1:7" ht="14.25" customHeight="1">
      <c r="A71" s="17"/>
      <c r="B71" s="18"/>
      <c r="C71" s="19"/>
      <c r="D71" s="68">
        <v>0</v>
      </c>
      <c r="E71" s="93"/>
      <c r="F71" s="93"/>
      <c r="G71" s="95"/>
    </row>
    <row r="72" spans="1:7" ht="14.25" customHeight="1">
      <c r="A72" s="96" t="s">
        <v>46</v>
      </c>
      <c r="B72" s="96"/>
      <c r="C72" s="96"/>
      <c r="D72" s="14">
        <v>0</v>
      </c>
      <c r="E72" s="14">
        <v>2148638</v>
      </c>
      <c r="F72" s="14">
        <f>F56+F61+F69-F70</f>
        <v>-2148638</v>
      </c>
      <c r="G72" s="89"/>
    </row>
    <row r="73" spans="1:7" s="3" customFormat="1" ht="14.25" customHeight="1">
      <c r="A73" s="82"/>
      <c r="B73" s="82"/>
      <c r="C73" s="82"/>
      <c r="D73" s="16"/>
      <c r="E73" s="16"/>
      <c r="F73" s="16"/>
      <c r="G73" s="16"/>
    </row>
    <row r="74" spans="1:7" ht="14.25" customHeight="1">
      <c r="A74" s="96" t="s">
        <v>47</v>
      </c>
      <c r="B74" s="96"/>
      <c r="C74" s="96"/>
      <c r="D74" s="14">
        <v>0</v>
      </c>
      <c r="E74" s="14">
        <v>16348362</v>
      </c>
      <c r="F74" s="14">
        <f>D74-E74</f>
        <v>-16348362</v>
      </c>
      <c r="G74" s="89"/>
    </row>
    <row r="75" spans="1:7" ht="14.25" customHeight="1">
      <c r="A75" s="96" t="s">
        <v>48</v>
      </c>
      <c r="B75" s="96"/>
      <c r="C75" s="96"/>
      <c r="D75" s="14">
        <v>0</v>
      </c>
      <c r="E75" s="14">
        <v>18497000</v>
      </c>
      <c r="F75" s="14">
        <f>F72+F74</f>
        <v>-18497000</v>
      </c>
      <c r="G75" s="89"/>
    </row>
    <row r="76" spans="1:7" ht="14.25" customHeight="1">
      <c r="A76" s="97"/>
      <c r="B76" s="97"/>
      <c r="C76" s="97"/>
      <c r="D76" s="97"/>
      <c r="E76" s="97"/>
      <c r="F76" s="97"/>
      <c r="G76" s="97"/>
    </row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</sheetData>
  <sheetProtection password="F3FB" sheet="1" scenarios="1" selectLockedCells="1"/>
  <mergeCells count="26">
    <mergeCell ref="A7:C7"/>
    <mergeCell ref="A1:B1"/>
    <mergeCell ref="F1:G1"/>
    <mergeCell ref="E2:G2"/>
    <mergeCell ref="A3:G3"/>
    <mergeCell ref="A5:G5"/>
    <mergeCell ref="A8:A56"/>
    <mergeCell ref="B8:B18"/>
    <mergeCell ref="B19:B55"/>
    <mergeCell ref="B56:C56"/>
    <mergeCell ref="A57:A61"/>
    <mergeCell ref="B57:B58"/>
    <mergeCell ref="B59:B60"/>
    <mergeCell ref="B61:C61"/>
    <mergeCell ref="A76:G76"/>
    <mergeCell ref="A62:A69"/>
    <mergeCell ref="B62:B63"/>
    <mergeCell ref="B64:B68"/>
    <mergeCell ref="B69:C69"/>
    <mergeCell ref="A70:C70"/>
    <mergeCell ref="E70:E71"/>
    <mergeCell ref="F70:F71"/>
    <mergeCell ref="G70:G71"/>
    <mergeCell ref="A72:C72"/>
    <mergeCell ref="A74:C74"/>
    <mergeCell ref="A75:C75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zoomScale="115" zoomScaleNormal="100" zoomScaleSheetLayoutView="115" workbookViewId="0"/>
  </sheetViews>
  <sheetFormatPr defaultRowHeight="13.5"/>
  <cols>
    <col min="1" max="1" width="30.25" style="1" customWidth="1"/>
    <col min="2" max="5" width="11.625" style="1" customWidth="1"/>
    <col min="6" max="6" width="11.625" style="2" customWidth="1"/>
    <col min="7" max="7" width="11.625" style="1" customWidth="1"/>
    <col min="8" max="16384" width="9" style="1"/>
  </cols>
  <sheetData>
    <row r="1" spans="1:8" ht="21.75" customHeight="1">
      <c r="A1" s="20"/>
      <c r="B1" s="20"/>
      <c r="C1" s="20"/>
      <c r="D1" s="20"/>
      <c r="E1" s="20"/>
      <c r="F1" s="75"/>
      <c r="G1" s="20"/>
    </row>
    <row r="2" spans="1:8" ht="15" customHeight="1">
      <c r="A2" s="75"/>
      <c r="B2" s="86"/>
      <c r="C2" s="86"/>
      <c r="D2" s="86"/>
      <c r="E2" s="86"/>
      <c r="F2" s="85"/>
      <c r="G2" s="86" t="s">
        <v>292</v>
      </c>
    </row>
    <row r="3" spans="1:8" ht="14.25">
      <c r="A3" s="111" t="s">
        <v>293</v>
      </c>
      <c r="B3" s="111"/>
      <c r="C3" s="111"/>
      <c r="D3" s="111"/>
      <c r="E3" s="111"/>
      <c r="F3" s="111"/>
      <c r="G3" s="111"/>
    </row>
    <row r="4" spans="1:8">
      <c r="A4" s="25"/>
      <c r="B4" s="75"/>
      <c r="C4" s="75"/>
      <c r="D4" s="75"/>
      <c r="E4" s="75"/>
      <c r="F4" s="75"/>
      <c r="G4" s="75"/>
    </row>
    <row r="5" spans="1:8">
      <c r="A5" s="155" t="s">
        <v>283</v>
      </c>
      <c r="B5" s="155"/>
      <c r="C5" s="155"/>
      <c r="D5" s="155"/>
      <c r="E5" s="155"/>
      <c r="F5" s="155"/>
      <c r="G5" s="155"/>
      <c r="H5" s="5"/>
    </row>
    <row r="6" spans="1:8" ht="13.5" customHeight="1">
      <c r="A6" s="80"/>
      <c r="B6" s="80"/>
      <c r="C6" s="80"/>
      <c r="D6" s="80"/>
      <c r="E6" s="80"/>
      <c r="F6" s="80"/>
      <c r="G6" s="65" t="s">
        <v>56</v>
      </c>
    </row>
    <row r="7" spans="1:8">
      <c r="A7" s="122" t="s">
        <v>37</v>
      </c>
      <c r="B7" s="116" t="s">
        <v>133</v>
      </c>
      <c r="C7" s="116" t="s">
        <v>134</v>
      </c>
      <c r="D7" s="116" t="s">
        <v>135</v>
      </c>
      <c r="E7" s="116" t="s">
        <v>145</v>
      </c>
      <c r="F7" s="116" t="s">
        <v>284</v>
      </c>
      <c r="G7" s="116" t="s">
        <v>285</v>
      </c>
    </row>
    <row r="8" spans="1:8">
      <c r="A8" s="125"/>
      <c r="B8" s="128"/>
      <c r="C8" s="117"/>
      <c r="D8" s="128"/>
      <c r="E8" s="128"/>
      <c r="F8" s="128"/>
      <c r="G8" s="128"/>
    </row>
    <row r="9" spans="1:8" ht="14.25" customHeight="1">
      <c r="A9" s="70" t="s">
        <v>9</v>
      </c>
      <c r="B9" s="63">
        <v>19516360</v>
      </c>
      <c r="C9" s="63">
        <v>0</v>
      </c>
      <c r="D9" s="63">
        <v>0</v>
      </c>
      <c r="E9" s="63">
        <f t="shared" ref="E9:E32" si="0">SUM(B9:D9)</f>
        <v>19516360</v>
      </c>
      <c r="F9" s="63">
        <v>0</v>
      </c>
      <c r="G9" s="63">
        <f t="shared" ref="G9:G32" si="1">SUM(E9:F9)</f>
        <v>19516360</v>
      </c>
    </row>
    <row r="10" spans="1:8" ht="14.25" customHeight="1">
      <c r="A10" s="7" t="s">
        <v>242</v>
      </c>
      <c r="B10" s="13">
        <v>12299530</v>
      </c>
      <c r="C10" s="13">
        <v>0</v>
      </c>
      <c r="D10" s="13">
        <v>0</v>
      </c>
      <c r="E10" s="13">
        <f t="shared" ref="E10:E15" si="2">SUM(B10:D10)</f>
        <v>12299530</v>
      </c>
      <c r="F10" s="13">
        <v>0</v>
      </c>
      <c r="G10" s="13">
        <f t="shared" ref="G10:G15" si="3">SUM(E10:F10)</f>
        <v>12299530</v>
      </c>
    </row>
    <row r="11" spans="1:8" ht="14.25" customHeight="1">
      <c r="A11" s="7" t="s">
        <v>243</v>
      </c>
      <c r="B11" s="13">
        <v>25149</v>
      </c>
      <c r="C11" s="13">
        <v>0</v>
      </c>
      <c r="D11" s="13">
        <v>0</v>
      </c>
      <c r="E11" s="13">
        <f t="shared" si="2"/>
        <v>25149</v>
      </c>
      <c r="F11" s="13">
        <v>0</v>
      </c>
      <c r="G11" s="13">
        <f t="shared" si="3"/>
        <v>25149</v>
      </c>
    </row>
    <row r="12" spans="1:8" ht="14.25" customHeight="1">
      <c r="A12" s="7" t="s">
        <v>244</v>
      </c>
      <c r="B12" s="13">
        <v>12274381</v>
      </c>
      <c r="C12" s="13">
        <v>0</v>
      </c>
      <c r="D12" s="13">
        <v>0</v>
      </c>
      <c r="E12" s="13">
        <f t="shared" si="2"/>
        <v>12274381</v>
      </c>
      <c r="F12" s="13">
        <v>0</v>
      </c>
      <c r="G12" s="13">
        <f t="shared" si="3"/>
        <v>12274381</v>
      </c>
    </row>
    <row r="13" spans="1:8" ht="14.25" customHeight="1">
      <c r="A13" s="7" t="s">
        <v>245</v>
      </c>
      <c r="B13" s="13">
        <v>10000</v>
      </c>
      <c r="C13" s="13">
        <v>0</v>
      </c>
      <c r="D13" s="13">
        <v>0</v>
      </c>
      <c r="E13" s="13">
        <f t="shared" si="2"/>
        <v>10000</v>
      </c>
      <c r="F13" s="13">
        <v>0</v>
      </c>
      <c r="G13" s="13">
        <f t="shared" si="3"/>
        <v>10000</v>
      </c>
    </row>
    <row r="14" spans="1:8" ht="14.25" customHeight="1">
      <c r="A14" s="7" t="s">
        <v>246</v>
      </c>
      <c r="B14" s="13">
        <v>189430</v>
      </c>
      <c r="C14" s="13">
        <v>0</v>
      </c>
      <c r="D14" s="13">
        <v>0</v>
      </c>
      <c r="E14" s="13">
        <f t="shared" si="2"/>
        <v>189430</v>
      </c>
      <c r="F14" s="13">
        <v>0</v>
      </c>
      <c r="G14" s="13">
        <f t="shared" si="3"/>
        <v>189430</v>
      </c>
    </row>
    <row r="15" spans="1:8" ht="14.25" customHeight="1">
      <c r="A15" s="7" t="s">
        <v>247</v>
      </c>
      <c r="B15" s="13">
        <v>7017400</v>
      </c>
      <c r="C15" s="13">
        <v>0</v>
      </c>
      <c r="D15" s="13">
        <v>0</v>
      </c>
      <c r="E15" s="13">
        <f t="shared" si="2"/>
        <v>7017400</v>
      </c>
      <c r="F15" s="13">
        <v>0</v>
      </c>
      <c r="G15" s="13">
        <f t="shared" si="3"/>
        <v>7017400</v>
      </c>
    </row>
    <row r="16" spans="1:8" ht="14.25" customHeight="1">
      <c r="A16" s="10" t="s">
        <v>248</v>
      </c>
      <c r="B16" s="13">
        <v>0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f t="shared" si="1"/>
        <v>0</v>
      </c>
    </row>
    <row r="17" spans="1:7" ht="14.25" customHeight="1">
      <c r="A17" s="69" t="s">
        <v>249</v>
      </c>
      <c r="B17" s="13">
        <v>0</v>
      </c>
      <c r="C17" s="13">
        <v>0</v>
      </c>
      <c r="D17" s="13">
        <v>0</v>
      </c>
      <c r="E17" s="13">
        <f t="shared" si="0"/>
        <v>0</v>
      </c>
      <c r="F17" s="13">
        <v>0</v>
      </c>
      <c r="G17" s="13">
        <f t="shared" si="1"/>
        <v>0</v>
      </c>
    </row>
    <row r="18" spans="1:7" ht="14.25" customHeight="1">
      <c r="A18" s="66" t="s">
        <v>286</v>
      </c>
      <c r="B18" s="64">
        <v>69991888</v>
      </c>
      <c r="C18" s="64">
        <v>0</v>
      </c>
      <c r="D18" s="64">
        <v>0</v>
      </c>
      <c r="E18" s="64">
        <f t="shared" si="0"/>
        <v>69991888</v>
      </c>
      <c r="F18" s="64">
        <v>0</v>
      </c>
      <c r="G18" s="64">
        <f t="shared" si="1"/>
        <v>69991888</v>
      </c>
    </row>
    <row r="19" spans="1:7" ht="14.25" customHeight="1">
      <c r="A19" s="66" t="s">
        <v>287</v>
      </c>
      <c r="B19" s="64">
        <v>9377257</v>
      </c>
      <c r="C19" s="64">
        <v>0</v>
      </c>
      <c r="D19" s="64">
        <v>0</v>
      </c>
      <c r="E19" s="64">
        <f t="shared" si="0"/>
        <v>9377257</v>
      </c>
      <c r="F19" s="64">
        <v>0</v>
      </c>
      <c r="G19" s="64">
        <f t="shared" si="1"/>
        <v>9377257</v>
      </c>
    </row>
    <row r="20" spans="1:7" ht="14.25" customHeight="1">
      <c r="A20" s="72" t="s">
        <v>251</v>
      </c>
      <c r="B20" s="13">
        <v>5319200</v>
      </c>
      <c r="C20" s="13">
        <v>0</v>
      </c>
      <c r="D20" s="13">
        <v>0</v>
      </c>
      <c r="E20" s="13">
        <f>SUM(B20:D20)</f>
        <v>5319200</v>
      </c>
      <c r="F20" s="13">
        <v>0</v>
      </c>
      <c r="G20" s="13">
        <f>SUM(E20:F20)</f>
        <v>5319200</v>
      </c>
    </row>
    <row r="21" spans="1:7" ht="14.25" customHeight="1">
      <c r="A21" s="72" t="s">
        <v>252</v>
      </c>
      <c r="B21" s="13">
        <v>4058057</v>
      </c>
      <c r="C21" s="13">
        <v>0</v>
      </c>
      <c r="D21" s="13">
        <v>0</v>
      </c>
      <c r="E21" s="13">
        <f t="shared" si="0"/>
        <v>4058057</v>
      </c>
      <c r="F21" s="13">
        <v>0</v>
      </c>
      <c r="G21" s="13">
        <f t="shared" si="1"/>
        <v>4058057</v>
      </c>
    </row>
    <row r="22" spans="1:7" ht="14.25" customHeight="1">
      <c r="A22" s="72" t="s">
        <v>253</v>
      </c>
      <c r="B22" s="13">
        <v>4058057</v>
      </c>
      <c r="C22" s="13">
        <v>0</v>
      </c>
      <c r="D22" s="13">
        <v>0</v>
      </c>
      <c r="E22" s="13">
        <f t="shared" si="0"/>
        <v>4058057</v>
      </c>
      <c r="F22" s="13">
        <v>0</v>
      </c>
      <c r="G22" s="13">
        <f t="shared" si="1"/>
        <v>4058057</v>
      </c>
    </row>
    <row r="23" spans="1:7" ht="14.25" customHeight="1">
      <c r="A23" s="66" t="s">
        <v>52</v>
      </c>
      <c r="B23" s="64">
        <v>60614631</v>
      </c>
      <c r="C23" s="64">
        <v>0</v>
      </c>
      <c r="D23" s="64">
        <v>0</v>
      </c>
      <c r="E23" s="64">
        <f t="shared" si="0"/>
        <v>60614631</v>
      </c>
      <c r="F23" s="64">
        <v>0</v>
      </c>
      <c r="G23" s="64">
        <f t="shared" si="1"/>
        <v>60614631</v>
      </c>
    </row>
    <row r="24" spans="1:7" ht="14.25" customHeight="1">
      <c r="A24" s="72" t="s">
        <v>254</v>
      </c>
      <c r="B24" s="13">
        <v>536011</v>
      </c>
      <c r="C24" s="13">
        <v>0</v>
      </c>
      <c r="D24" s="13">
        <v>0</v>
      </c>
      <c r="E24" s="13">
        <f t="shared" ref="E24:E30" si="4">SUM(B24:D24)</f>
        <v>536011</v>
      </c>
      <c r="F24" s="13">
        <v>0</v>
      </c>
      <c r="G24" s="13">
        <f t="shared" ref="G24:G30" si="5">SUM(E24:F24)</f>
        <v>536011</v>
      </c>
    </row>
    <row r="25" spans="1:7" ht="14.25" customHeight="1">
      <c r="A25" s="72" t="s">
        <v>255</v>
      </c>
      <c r="B25" s="13">
        <v>536011</v>
      </c>
      <c r="C25" s="13">
        <v>0</v>
      </c>
      <c r="D25" s="13">
        <v>0</v>
      </c>
      <c r="E25" s="13">
        <f t="shared" si="4"/>
        <v>536011</v>
      </c>
      <c r="F25" s="13">
        <v>0</v>
      </c>
      <c r="G25" s="13">
        <f t="shared" si="5"/>
        <v>536011</v>
      </c>
    </row>
    <row r="26" spans="1:7" ht="14.25" customHeight="1">
      <c r="A26" s="72" t="s">
        <v>256</v>
      </c>
      <c r="B26" s="13">
        <v>6396540</v>
      </c>
      <c r="C26" s="13">
        <v>0</v>
      </c>
      <c r="D26" s="13">
        <v>0</v>
      </c>
      <c r="E26" s="13">
        <f t="shared" si="4"/>
        <v>6396540</v>
      </c>
      <c r="F26" s="13">
        <v>0</v>
      </c>
      <c r="G26" s="13">
        <f t="shared" si="5"/>
        <v>6396540</v>
      </c>
    </row>
    <row r="27" spans="1:7" ht="14.25" customHeight="1">
      <c r="A27" s="72" t="s">
        <v>257</v>
      </c>
      <c r="B27" s="13">
        <v>6396540</v>
      </c>
      <c r="C27" s="13">
        <v>0</v>
      </c>
      <c r="D27" s="13">
        <v>0</v>
      </c>
      <c r="E27" s="13">
        <f t="shared" si="4"/>
        <v>6396540</v>
      </c>
      <c r="F27" s="13">
        <v>0</v>
      </c>
      <c r="G27" s="13">
        <f t="shared" si="5"/>
        <v>6396540</v>
      </c>
    </row>
    <row r="28" spans="1:7" ht="14.25" customHeight="1">
      <c r="A28" s="72" t="s">
        <v>258</v>
      </c>
      <c r="B28" s="13">
        <v>18682080</v>
      </c>
      <c r="C28" s="13">
        <v>0</v>
      </c>
      <c r="D28" s="13">
        <v>0</v>
      </c>
      <c r="E28" s="13">
        <f t="shared" si="4"/>
        <v>18682080</v>
      </c>
      <c r="F28" s="13">
        <v>0</v>
      </c>
      <c r="G28" s="13">
        <f t="shared" si="5"/>
        <v>18682080</v>
      </c>
    </row>
    <row r="29" spans="1:7" ht="14.25" customHeight="1">
      <c r="A29" s="72" t="s">
        <v>259</v>
      </c>
      <c r="B29" s="13">
        <v>6000000</v>
      </c>
      <c r="C29" s="13">
        <v>0</v>
      </c>
      <c r="D29" s="13">
        <v>0</v>
      </c>
      <c r="E29" s="13">
        <f t="shared" si="4"/>
        <v>6000000</v>
      </c>
      <c r="F29" s="13">
        <v>0</v>
      </c>
      <c r="G29" s="13">
        <f t="shared" si="5"/>
        <v>6000000</v>
      </c>
    </row>
    <row r="30" spans="1:7" ht="14.25" customHeight="1">
      <c r="A30" s="72" t="s">
        <v>260</v>
      </c>
      <c r="B30" s="13">
        <v>9682080</v>
      </c>
      <c r="C30" s="13">
        <v>0</v>
      </c>
      <c r="D30" s="13">
        <v>0</v>
      </c>
      <c r="E30" s="13">
        <f t="shared" si="4"/>
        <v>9682080</v>
      </c>
      <c r="F30" s="13">
        <v>0</v>
      </c>
      <c r="G30" s="13">
        <f t="shared" si="5"/>
        <v>9682080</v>
      </c>
    </row>
    <row r="31" spans="1:7" ht="14.25" customHeight="1">
      <c r="A31" s="69" t="s">
        <v>261</v>
      </c>
      <c r="B31" s="13">
        <v>3000000</v>
      </c>
      <c r="C31" s="13">
        <v>0</v>
      </c>
      <c r="D31" s="13">
        <v>0</v>
      </c>
      <c r="E31" s="13">
        <f t="shared" si="0"/>
        <v>3000000</v>
      </c>
      <c r="F31" s="13">
        <v>0</v>
      </c>
      <c r="G31" s="13">
        <f t="shared" si="1"/>
        <v>3000000</v>
      </c>
    </row>
    <row r="32" spans="1:7" ht="14.25" customHeight="1">
      <c r="A32" s="74" t="s">
        <v>262</v>
      </c>
      <c r="B32" s="68">
        <v>35000000</v>
      </c>
      <c r="C32" s="68">
        <v>0</v>
      </c>
      <c r="D32" s="68">
        <v>0</v>
      </c>
      <c r="E32" s="68">
        <f t="shared" si="0"/>
        <v>35000000</v>
      </c>
      <c r="F32" s="68">
        <v>0</v>
      </c>
      <c r="G32" s="68">
        <f t="shared" si="1"/>
        <v>35000000</v>
      </c>
    </row>
    <row r="33" spans="1:7" ht="14.25" customHeight="1">
      <c r="A33" s="77" t="s">
        <v>55</v>
      </c>
      <c r="B33" s="14">
        <f t="shared" ref="B33:G33" si="6">B9+B18</f>
        <v>89508248</v>
      </c>
      <c r="C33" s="14">
        <f t="shared" si="6"/>
        <v>0</v>
      </c>
      <c r="D33" s="14">
        <f t="shared" si="6"/>
        <v>0</v>
      </c>
      <c r="E33" s="14">
        <f t="shared" si="6"/>
        <v>89508248</v>
      </c>
      <c r="F33" s="14">
        <f t="shared" si="6"/>
        <v>0</v>
      </c>
      <c r="G33" s="14">
        <f t="shared" si="6"/>
        <v>89508248</v>
      </c>
    </row>
    <row r="34" spans="1:7" ht="14.25" customHeight="1">
      <c r="A34" s="71" t="s">
        <v>288</v>
      </c>
      <c r="B34" s="63">
        <v>1019360</v>
      </c>
      <c r="C34" s="63">
        <v>0</v>
      </c>
      <c r="D34" s="63">
        <v>0</v>
      </c>
      <c r="E34" s="63">
        <f t="shared" ref="E34:E40" si="7">SUM(B34:D34)</f>
        <v>1019360</v>
      </c>
      <c r="F34" s="63">
        <v>0</v>
      </c>
      <c r="G34" s="63">
        <f t="shared" ref="G34:G40" si="8">SUM(E34:F34)</f>
        <v>1019360</v>
      </c>
    </row>
    <row r="35" spans="1:7" ht="14.25" customHeight="1">
      <c r="A35" s="72" t="s">
        <v>264</v>
      </c>
      <c r="B35" s="13">
        <v>543381</v>
      </c>
      <c r="C35" s="13">
        <v>0</v>
      </c>
      <c r="D35" s="13">
        <v>0</v>
      </c>
      <c r="E35" s="13">
        <f>SUM(B35:D35)</f>
        <v>543381</v>
      </c>
      <c r="F35" s="13">
        <v>0</v>
      </c>
      <c r="G35" s="13">
        <f>SUM(E35:F35)</f>
        <v>543381</v>
      </c>
    </row>
    <row r="36" spans="1:7" ht="14.25" customHeight="1">
      <c r="A36" s="10" t="s">
        <v>265</v>
      </c>
      <c r="B36" s="13">
        <v>5160</v>
      </c>
      <c r="C36" s="13">
        <v>0</v>
      </c>
      <c r="D36" s="13">
        <v>0</v>
      </c>
      <c r="E36" s="13">
        <f t="shared" si="7"/>
        <v>5160</v>
      </c>
      <c r="F36" s="13">
        <v>0</v>
      </c>
      <c r="G36" s="13">
        <f t="shared" si="8"/>
        <v>5160</v>
      </c>
    </row>
    <row r="37" spans="1:7" ht="14.25" customHeight="1">
      <c r="A37" s="10" t="s">
        <v>266</v>
      </c>
      <c r="B37" s="13">
        <v>470819</v>
      </c>
      <c r="C37" s="13">
        <v>0</v>
      </c>
      <c r="D37" s="13">
        <v>0</v>
      </c>
      <c r="E37" s="13">
        <f t="shared" si="7"/>
        <v>470819</v>
      </c>
      <c r="F37" s="13">
        <v>0</v>
      </c>
      <c r="G37" s="13">
        <f t="shared" si="8"/>
        <v>470819</v>
      </c>
    </row>
    <row r="38" spans="1:7" ht="14.25" customHeight="1">
      <c r="A38" s="66" t="s">
        <v>267</v>
      </c>
      <c r="B38" s="64">
        <v>6396540</v>
      </c>
      <c r="C38" s="64">
        <v>0</v>
      </c>
      <c r="D38" s="64">
        <v>0</v>
      </c>
      <c r="E38" s="64">
        <f t="shared" si="7"/>
        <v>6396540</v>
      </c>
      <c r="F38" s="64">
        <v>0</v>
      </c>
      <c r="G38" s="64">
        <f t="shared" si="8"/>
        <v>6396540</v>
      </c>
    </row>
    <row r="39" spans="1:7" ht="14.25" customHeight="1">
      <c r="A39" s="10" t="s">
        <v>268</v>
      </c>
      <c r="B39" s="13">
        <v>6396540</v>
      </c>
      <c r="C39" s="13">
        <v>0</v>
      </c>
      <c r="D39" s="13">
        <v>0</v>
      </c>
      <c r="E39" s="13">
        <f t="shared" si="7"/>
        <v>6396540</v>
      </c>
      <c r="F39" s="13">
        <v>0</v>
      </c>
      <c r="G39" s="13">
        <f t="shared" si="8"/>
        <v>6396540</v>
      </c>
    </row>
    <row r="40" spans="1:7" ht="14.25" customHeight="1">
      <c r="A40" s="26" t="s">
        <v>269</v>
      </c>
      <c r="B40" s="68">
        <v>6396540</v>
      </c>
      <c r="C40" s="68">
        <v>0</v>
      </c>
      <c r="D40" s="68">
        <v>0</v>
      </c>
      <c r="E40" s="68">
        <f t="shared" si="7"/>
        <v>6396540</v>
      </c>
      <c r="F40" s="68">
        <v>0</v>
      </c>
      <c r="G40" s="68">
        <f t="shared" si="8"/>
        <v>6396540</v>
      </c>
    </row>
    <row r="41" spans="1:7" ht="14.25" customHeight="1">
      <c r="A41" s="77" t="s">
        <v>0</v>
      </c>
      <c r="B41" s="14">
        <f t="shared" ref="B41:G41" si="9">B34+B38</f>
        <v>7415900</v>
      </c>
      <c r="C41" s="14">
        <f t="shared" si="9"/>
        <v>0</v>
      </c>
      <c r="D41" s="14">
        <f t="shared" si="9"/>
        <v>0</v>
      </c>
      <c r="E41" s="14">
        <f t="shared" si="9"/>
        <v>7415900</v>
      </c>
      <c r="F41" s="14">
        <f t="shared" si="9"/>
        <v>0</v>
      </c>
      <c r="G41" s="14">
        <f t="shared" si="9"/>
        <v>7415900</v>
      </c>
    </row>
    <row r="42" spans="1:7" ht="14.25" customHeight="1">
      <c r="A42" s="6" t="s">
        <v>54</v>
      </c>
      <c r="B42" s="78">
        <v>29172200</v>
      </c>
      <c r="C42" s="78">
        <v>0</v>
      </c>
      <c r="D42" s="78">
        <v>0</v>
      </c>
      <c r="E42" s="78">
        <f t="shared" ref="E42:E52" si="10">SUM(B42:D42)</f>
        <v>29172200</v>
      </c>
      <c r="F42" s="78">
        <v>0</v>
      </c>
      <c r="G42" s="78">
        <f t="shared" ref="G42:G52" si="11">SUM(E42:F42)</f>
        <v>29172200</v>
      </c>
    </row>
    <row r="43" spans="1:7" ht="14.25" customHeight="1">
      <c r="A43" s="7" t="s">
        <v>271</v>
      </c>
      <c r="B43" s="13">
        <v>27922200</v>
      </c>
      <c r="C43" s="13">
        <v>0</v>
      </c>
      <c r="D43" s="13">
        <v>0</v>
      </c>
      <c r="E43" s="13">
        <f t="shared" si="10"/>
        <v>27922200</v>
      </c>
      <c r="F43" s="13">
        <v>0</v>
      </c>
      <c r="G43" s="13">
        <f t="shared" si="11"/>
        <v>27922200</v>
      </c>
    </row>
    <row r="44" spans="1:7" ht="14.25" customHeight="1">
      <c r="A44" s="7" t="s">
        <v>272</v>
      </c>
      <c r="B44" s="13">
        <v>1250000</v>
      </c>
      <c r="C44" s="13">
        <v>0</v>
      </c>
      <c r="D44" s="13">
        <v>0</v>
      </c>
      <c r="E44" s="13">
        <f t="shared" si="10"/>
        <v>1250000</v>
      </c>
      <c r="F44" s="13">
        <v>0</v>
      </c>
      <c r="G44" s="13">
        <f t="shared" si="11"/>
        <v>1250000</v>
      </c>
    </row>
    <row r="45" spans="1:7" ht="14.25" customHeight="1">
      <c r="A45" s="7" t="s">
        <v>289</v>
      </c>
      <c r="B45" s="13">
        <v>3574905</v>
      </c>
      <c r="C45" s="13">
        <v>0</v>
      </c>
      <c r="D45" s="13">
        <v>0</v>
      </c>
      <c r="E45" s="13">
        <f t="shared" si="10"/>
        <v>3574905</v>
      </c>
      <c r="F45" s="13">
        <v>0</v>
      </c>
      <c r="G45" s="13">
        <f t="shared" si="11"/>
        <v>3574905</v>
      </c>
    </row>
    <row r="46" spans="1:7" ht="14.25" customHeight="1">
      <c r="A46" s="7" t="s">
        <v>290</v>
      </c>
      <c r="B46" s="13">
        <v>53682080</v>
      </c>
      <c r="C46" s="13">
        <v>0</v>
      </c>
      <c r="D46" s="13">
        <v>0</v>
      </c>
      <c r="E46" s="13">
        <f t="shared" si="10"/>
        <v>53682080</v>
      </c>
      <c r="F46" s="13">
        <v>0</v>
      </c>
      <c r="G46" s="13">
        <f t="shared" si="11"/>
        <v>53682080</v>
      </c>
    </row>
    <row r="47" spans="1:7" ht="14.25" customHeight="1">
      <c r="A47" s="7" t="s">
        <v>275</v>
      </c>
      <c r="B47" s="13">
        <v>6000000</v>
      </c>
      <c r="C47" s="13">
        <v>0</v>
      </c>
      <c r="D47" s="13">
        <v>0</v>
      </c>
      <c r="E47" s="13">
        <f>SUM(B47:D47)</f>
        <v>6000000</v>
      </c>
      <c r="F47" s="13">
        <v>0</v>
      </c>
      <c r="G47" s="13">
        <f>SUM(E47:F47)</f>
        <v>6000000</v>
      </c>
    </row>
    <row r="48" spans="1:7" ht="14.25" customHeight="1">
      <c r="A48" s="7" t="s">
        <v>276</v>
      </c>
      <c r="B48" s="13">
        <v>9682080</v>
      </c>
      <c r="C48" s="13">
        <v>0</v>
      </c>
      <c r="D48" s="13">
        <v>0</v>
      </c>
      <c r="E48" s="13">
        <f>SUM(B48:D48)</f>
        <v>9682080</v>
      </c>
      <c r="F48" s="13">
        <v>0</v>
      </c>
      <c r="G48" s="13">
        <f>SUM(E48:F48)</f>
        <v>9682080</v>
      </c>
    </row>
    <row r="49" spans="1:7" ht="14.25" customHeight="1">
      <c r="A49" s="7" t="s">
        <v>277</v>
      </c>
      <c r="B49" s="13">
        <v>3000000</v>
      </c>
      <c r="C49" s="13">
        <v>0</v>
      </c>
      <c r="D49" s="13">
        <v>0</v>
      </c>
      <c r="E49" s="13">
        <f t="shared" si="10"/>
        <v>3000000</v>
      </c>
      <c r="F49" s="13">
        <v>0</v>
      </c>
      <c r="G49" s="13">
        <f t="shared" si="11"/>
        <v>3000000</v>
      </c>
    </row>
    <row r="50" spans="1:7" ht="14.25" customHeight="1">
      <c r="A50" s="10" t="s">
        <v>278</v>
      </c>
      <c r="B50" s="13">
        <v>35000000</v>
      </c>
      <c r="C50" s="13">
        <v>0</v>
      </c>
      <c r="D50" s="13">
        <v>0</v>
      </c>
      <c r="E50" s="13">
        <f t="shared" si="10"/>
        <v>35000000</v>
      </c>
      <c r="F50" s="13">
        <v>0</v>
      </c>
      <c r="G50" s="13">
        <f t="shared" si="11"/>
        <v>35000000</v>
      </c>
    </row>
    <row r="51" spans="1:7" ht="14.25" customHeight="1">
      <c r="A51" s="7" t="s">
        <v>291</v>
      </c>
      <c r="B51" s="13">
        <v>-4336837</v>
      </c>
      <c r="C51" s="13">
        <v>0</v>
      </c>
      <c r="D51" s="13">
        <v>0</v>
      </c>
      <c r="E51" s="13">
        <f t="shared" si="10"/>
        <v>-4336837</v>
      </c>
      <c r="F51" s="13">
        <v>0</v>
      </c>
      <c r="G51" s="13">
        <f t="shared" si="11"/>
        <v>-4336837</v>
      </c>
    </row>
    <row r="52" spans="1:7" ht="14.25" customHeight="1">
      <c r="A52" s="9" t="s">
        <v>280</v>
      </c>
      <c r="B52" s="68">
        <v>9666698</v>
      </c>
      <c r="C52" s="68">
        <v>0</v>
      </c>
      <c r="D52" s="68">
        <v>0</v>
      </c>
      <c r="E52" s="68">
        <f t="shared" si="10"/>
        <v>9666698</v>
      </c>
      <c r="F52" s="68">
        <v>0</v>
      </c>
      <c r="G52" s="68">
        <f t="shared" si="11"/>
        <v>9666698</v>
      </c>
    </row>
    <row r="53" spans="1:7" ht="14.25" customHeight="1">
      <c r="A53" s="67" t="s">
        <v>1</v>
      </c>
      <c r="B53" s="14">
        <f t="shared" ref="B53:G53" si="12">B42+B45+B46+B51</f>
        <v>82092348</v>
      </c>
      <c r="C53" s="14">
        <f t="shared" si="12"/>
        <v>0</v>
      </c>
      <c r="D53" s="14">
        <f t="shared" si="12"/>
        <v>0</v>
      </c>
      <c r="E53" s="14">
        <f t="shared" si="12"/>
        <v>82092348</v>
      </c>
      <c r="F53" s="14">
        <f t="shared" si="12"/>
        <v>0</v>
      </c>
      <c r="G53" s="14">
        <f t="shared" si="12"/>
        <v>82092348</v>
      </c>
    </row>
    <row r="54" spans="1:7" ht="14.25" customHeight="1">
      <c r="A54" s="77" t="s">
        <v>2</v>
      </c>
      <c r="B54" s="14">
        <f t="shared" ref="B54:G54" si="13">B41+B53</f>
        <v>89508248</v>
      </c>
      <c r="C54" s="14">
        <f t="shared" si="13"/>
        <v>0</v>
      </c>
      <c r="D54" s="14">
        <f t="shared" si="13"/>
        <v>0</v>
      </c>
      <c r="E54" s="14">
        <f t="shared" si="13"/>
        <v>89508248</v>
      </c>
      <c r="F54" s="14">
        <f t="shared" si="13"/>
        <v>0</v>
      </c>
      <c r="G54" s="14">
        <f t="shared" si="13"/>
        <v>89508248</v>
      </c>
    </row>
    <row r="55" spans="1:7" ht="14.25" customHeight="1"/>
    <row r="56" spans="1:7" ht="14.25" customHeight="1"/>
    <row r="57" spans="1:7" ht="14.25" customHeight="1"/>
    <row r="58" spans="1:7" ht="14.25" customHeight="1"/>
    <row r="59" spans="1:7" ht="14.25" customHeight="1"/>
    <row r="60" spans="1:7" ht="14.25" customHeight="1"/>
    <row r="61" spans="1:7" ht="14.25" customHeight="1"/>
    <row r="62" spans="1:7" ht="14.25" customHeight="1"/>
    <row r="63" spans="1:7" ht="14.25" customHeight="1"/>
    <row r="64" spans="1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</sheetData>
  <sheetProtection password="F3FB" sheet="1" scenarios="1" selectLockedCells="1"/>
  <mergeCells count="9">
    <mergeCell ref="A3:G3"/>
    <mergeCell ref="A5:G5"/>
    <mergeCell ref="A7:A8"/>
    <mergeCell ref="B7:B8"/>
    <mergeCell ref="D7:D8"/>
    <mergeCell ref="E7:E8"/>
    <mergeCell ref="F7:F8"/>
    <mergeCell ref="G7:G8"/>
    <mergeCell ref="C7:C8"/>
  </mergeCells>
  <phoneticPr fontId="2"/>
  <pageMargins left="0" right="0" top="0.39370078740157483" bottom="0.39370078740157483" header="0" footer="0"/>
  <pageSetup paperSize="9" firstPageNumber="23" orientation="portrait" useFirstPageNumber="1" horizontalDpi="300" verticalDpi="300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view="pageBreakPreview" zoomScale="115" zoomScaleNormal="100" zoomScaleSheetLayoutView="115" workbookViewId="0"/>
  </sheetViews>
  <sheetFormatPr defaultRowHeight="13.5"/>
  <cols>
    <col min="1" max="1" width="30.25" style="1" customWidth="1"/>
    <col min="2" max="3" width="11.625" style="1" customWidth="1"/>
    <col min="4" max="4" width="11.625" style="2" customWidth="1"/>
    <col min="5" max="5" width="11.625" style="1" customWidth="1"/>
    <col min="6" max="16384" width="9" style="1"/>
  </cols>
  <sheetData>
    <row r="1" spans="1:6" ht="21.75" customHeight="1">
      <c r="A1" s="20"/>
      <c r="B1" s="20"/>
      <c r="C1" s="20"/>
      <c r="D1" s="75"/>
      <c r="E1" s="20"/>
    </row>
    <row r="2" spans="1:6" ht="15" customHeight="1">
      <c r="A2" s="75"/>
      <c r="B2" s="86"/>
      <c r="C2" s="86"/>
      <c r="D2" s="85"/>
      <c r="E2" s="86" t="s">
        <v>298</v>
      </c>
    </row>
    <row r="3" spans="1:6" ht="14.25">
      <c r="A3" s="111" t="s">
        <v>299</v>
      </c>
      <c r="B3" s="111"/>
      <c r="C3" s="111"/>
      <c r="D3" s="111"/>
      <c r="E3" s="111"/>
    </row>
    <row r="4" spans="1:6">
      <c r="A4" s="25"/>
      <c r="B4" s="75"/>
      <c r="C4" s="75"/>
      <c r="D4" s="75"/>
      <c r="E4" s="75"/>
    </row>
    <row r="5" spans="1:6">
      <c r="A5" s="155" t="s">
        <v>283</v>
      </c>
      <c r="B5" s="155"/>
      <c r="C5" s="155"/>
      <c r="D5" s="155"/>
      <c r="E5" s="155"/>
      <c r="F5" s="5"/>
    </row>
    <row r="6" spans="1:6" ht="13.5" customHeight="1">
      <c r="A6" s="80"/>
      <c r="B6" s="80"/>
      <c r="C6" s="80"/>
      <c r="D6" s="80"/>
      <c r="E6" s="65" t="s">
        <v>56</v>
      </c>
    </row>
    <row r="7" spans="1:6">
      <c r="A7" s="122" t="s">
        <v>37</v>
      </c>
      <c r="B7" s="116" t="s">
        <v>144</v>
      </c>
      <c r="C7" s="116" t="s">
        <v>145</v>
      </c>
      <c r="D7" s="116" t="s">
        <v>284</v>
      </c>
      <c r="E7" s="116" t="s">
        <v>294</v>
      </c>
    </row>
    <row r="8" spans="1:6">
      <c r="A8" s="125"/>
      <c r="B8" s="128"/>
      <c r="C8" s="128"/>
      <c r="D8" s="128"/>
      <c r="E8" s="128"/>
    </row>
    <row r="9" spans="1:6" ht="14.25" customHeight="1">
      <c r="A9" s="70" t="s">
        <v>9</v>
      </c>
      <c r="B9" s="63">
        <v>19516360</v>
      </c>
      <c r="C9" s="63">
        <f t="shared" ref="C9:C32" si="0">SUM(B9:B9)</f>
        <v>19516360</v>
      </c>
      <c r="D9" s="63">
        <v>0</v>
      </c>
      <c r="E9" s="63">
        <f t="shared" ref="E9:E32" si="1">SUM(C9:D9)</f>
        <v>19516360</v>
      </c>
    </row>
    <row r="10" spans="1:6" ht="14.25" customHeight="1">
      <c r="A10" s="7" t="s">
        <v>242</v>
      </c>
      <c r="B10" s="13">
        <v>12299530</v>
      </c>
      <c r="C10" s="13">
        <f t="shared" si="0"/>
        <v>12299530</v>
      </c>
      <c r="D10" s="13">
        <v>0</v>
      </c>
      <c r="E10" s="13">
        <f t="shared" ref="E10:E15" si="2">SUM(C10:D10)</f>
        <v>12299530</v>
      </c>
    </row>
    <row r="11" spans="1:6" ht="14.25" customHeight="1">
      <c r="A11" s="7" t="s">
        <v>243</v>
      </c>
      <c r="B11" s="13">
        <v>25149</v>
      </c>
      <c r="C11" s="13">
        <f t="shared" si="0"/>
        <v>25149</v>
      </c>
      <c r="D11" s="13">
        <v>0</v>
      </c>
      <c r="E11" s="13">
        <f t="shared" si="2"/>
        <v>25149</v>
      </c>
    </row>
    <row r="12" spans="1:6" ht="14.25" customHeight="1">
      <c r="A12" s="7" t="s">
        <v>244</v>
      </c>
      <c r="B12" s="13">
        <v>12274381</v>
      </c>
      <c r="C12" s="13">
        <f t="shared" si="0"/>
        <v>12274381</v>
      </c>
      <c r="D12" s="13">
        <v>0</v>
      </c>
      <c r="E12" s="13">
        <f t="shared" si="2"/>
        <v>12274381</v>
      </c>
    </row>
    <row r="13" spans="1:6" ht="14.25" customHeight="1">
      <c r="A13" s="7" t="s">
        <v>245</v>
      </c>
      <c r="B13" s="13">
        <v>10000</v>
      </c>
      <c r="C13" s="13">
        <f t="shared" si="0"/>
        <v>10000</v>
      </c>
      <c r="D13" s="13">
        <v>0</v>
      </c>
      <c r="E13" s="13">
        <f t="shared" si="2"/>
        <v>10000</v>
      </c>
    </row>
    <row r="14" spans="1:6" ht="14.25" customHeight="1">
      <c r="A14" s="7" t="s">
        <v>246</v>
      </c>
      <c r="B14" s="13">
        <v>189430</v>
      </c>
      <c r="C14" s="13">
        <f t="shared" si="0"/>
        <v>189430</v>
      </c>
      <c r="D14" s="13">
        <v>0</v>
      </c>
      <c r="E14" s="13">
        <f t="shared" si="2"/>
        <v>189430</v>
      </c>
    </row>
    <row r="15" spans="1:6" ht="14.25" customHeight="1">
      <c r="A15" s="7" t="s">
        <v>247</v>
      </c>
      <c r="B15" s="13">
        <v>7017400</v>
      </c>
      <c r="C15" s="13">
        <f t="shared" si="0"/>
        <v>7017400</v>
      </c>
      <c r="D15" s="13">
        <v>0</v>
      </c>
      <c r="E15" s="13">
        <f t="shared" si="2"/>
        <v>7017400</v>
      </c>
    </row>
    <row r="16" spans="1:6" ht="14.25" customHeight="1">
      <c r="A16" s="10" t="s">
        <v>248</v>
      </c>
      <c r="B16" s="13">
        <v>0</v>
      </c>
      <c r="C16" s="13">
        <f t="shared" si="0"/>
        <v>0</v>
      </c>
      <c r="D16" s="13">
        <v>0</v>
      </c>
      <c r="E16" s="13">
        <f t="shared" si="1"/>
        <v>0</v>
      </c>
    </row>
    <row r="17" spans="1:5" ht="14.25" customHeight="1">
      <c r="A17" s="69" t="s">
        <v>249</v>
      </c>
      <c r="B17" s="13">
        <v>0</v>
      </c>
      <c r="C17" s="13">
        <f t="shared" si="0"/>
        <v>0</v>
      </c>
      <c r="D17" s="13">
        <v>0</v>
      </c>
      <c r="E17" s="13">
        <f t="shared" si="1"/>
        <v>0</v>
      </c>
    </row>
    <row r="18" spans="1:5" ht="14.25" customHeight="1">
      <c r="A18" s="66" t="s">
        <v>286</v>
      </c>
      <c r="B18" s="64">
        <v>69991888</v>
      </c>
      <c r="C18" s="64">
        <f t="shared" si="0"/>
        <v>69991888</v>
      </c>
      <c r="D18" s="64">
        <v>0</v>
      </c>
      <c r="E18" s="64">
        <f t="shared" si="1"/>
        <v>69991888</v>
      </c>
    </row>
    <row r="19" spans="1:5" ht="14.25" customHeight="1">
      <c r="A19" s="66" t="s">
        <v>287</v>
      </c>
      <c r="B19" s="64">
        <v>9377257</v>
      </c>
      <c r="C19" s="64">
        <f t="shared" si="0"/>
        <v>9377257</v>
      </c>
      <c r="D19" s="64">
        <v>0</v>
      </c>
      <c r="E19" s="64">
        <f t="shared" si="1"/>
        <v>9377257</v>
      </c>
    </row>
    <row r="20" spans="1:5" ht="14.25" customHeight="1">
      <c r="A20" s="72" t="s">
        <v>251</v>
      </c>
      <c r="B20" s="13">
        <v>5319200</v>
      </c>
      <c r="C20" s="13">
        <f t="shared" si="0"/>
        <v>5319200</v>
      </c>
      <c r="D20" s="13">
        <v>0</v>
      </c>
      <c r="E20" s="13">
        <f>SUM(C20:D20)</f>
        <v>5319200</v>
      </c>
    </row>
    <row r="21" spans="1:5" ht="14.25" customHeight="1">
      <c r="A21" s="72" t="s">
        <v>252</v>
      </c>
      <c r="B21" s="13">
        <v>4058057</v>
      </c>
      <c r="C21" s="13">
        <f t="shared" si="0"/>
        <v>4058057</v>
      </c>
      <c r="D21" s="13">
        <v>0</v>
      </c>
      <c r="E21" s="13">
        <f t="shared" si="1"/>
        <v>4058057</v>
      </c>
    </row>
    <row r="22" spans="1:5" ht="14.25" customHeight="1">
      <c r="A22" s="72" t="s">
        <v>253</v>
      </c>
      <c r="B22" s="13">
        <v>4058057</v>
      </c>
      <c r="C22" s="13">
        <f t="shared" si="0"/>
        <v>4058057</v>
      </c>
      <c r="D22" s="13">
        <v>0</v>
      </c>
      <c r="E22" s="13">
        <f t="shared" si="1"/>
        <v>4058057</v>
      </c>
    </row>
    <row r="23" spans="1:5" ht="14.25" customHeight="1">
      <c r="A23" s="66" t="s">
        <v>52</v>
      </c>
      <c r="B23" s="64">
        <v>60614631</v>
      </c>
      <c r="C23" s="64">
        <f t="shared" si="0"/>
        <v>60614631</v>
      </c>
      <c r="D23" s="64">
        <v>0</v>
      </c>
      <c r="E23" s="64">
        <f t="shared" si="1"/>
        <v>60614631</v>
      </c>
    </row>
    <row r="24" spans="1:5" ht="14.25" customHeight="1">
      <c r="A24" s="72" t="s">
        <v>254</v>
      </c>
      <c r="B24" s="13">
        <v>536011</v>
      </c>
      <c r="C24" s="13">
        <f t="shared" si="0"/>
        <v>536011</v>
      </c>
      <c r="D24" s="13">
        <v>0</v>
      </c>
      <c r="E24" s="13">
        <f t="shared" ref="E24:E30" si="3">SUM(C24:D24)</f>
        <v>536011</v>
      </c>
    </row>
    <row r="25" spans="1:5" ht="14.25" customHeight="1">
      <c r="A25" s="72" t="s">
        <v>255</v>
      </c>
      <c r="B25" s="13">
        <v>536011</v>
      </c>
      <c r="C25" s="13">
        <f t="shared" si="0"/>
        <v>536011</v>
      </c>
      <c r="D25" s="13">
        <v>0</v>
      </c>
      <c r="E25" s="13">
        <f t="shared" si="3"/>
        <v>536011</v>
      </c>
    </row>
    <row r="26" spans="1:5" ht="14.25" customHeight="1">
      <c r="A26" s="72" t="s">
        <v>256</v>
      </c>
      <c r="B26" s="13">
        <v>6396540</v>
      </c>
      <c r="C26" s="13">
        <f t="shared" si="0"/>
        <v>6396540</v>
      </c>
      <c r="D26" s="13">
        <v>0</v>
      </c>
      <c r="E26" s="13">
        <f t="shared" si="3"/>
        <v>6396540</v>
      </c>
    </row>
    <row r="27" spans="1:5" ht="14.25" customHeight="1">
      <c r="A27" s="72" t="s">
        <v>257</v>
      </c>
      <c r="B27" s="13">
        <v>6396540</v>
      </c>
      <c r="C27" s="13">
        <f t="shared" si="0"/>
        <v>6396540</v>
      </c>
      <c r="D27" s="13">
        <v>0</v>
      </c>
      <c r="E27" s="13">
        <f t="shared" si="3"/>
        <v>6396540</v>
      </c>
    </row>
    <row r="28" spans="1:5" ht="14.25" customHeight="1">
      <c r="A28" s="72" t="s">
        <v>258</v>
      </c>
      <c r="B28" s="13">
        <v>18682080</v>
      </c>
      <c r="C28" s="13">
        <f t="shared" si="0"/>
        <v>18682080</v>
      </c>
      <c r="D28" s="13">
        <v>0</v>
      </c>
      <c r="E28" s="13">
        <f t="shared" si="3"/>
        <v>18682080</v>
      </c>
    </row>
    <row r="29" spans="1:5" ht="14.25" customHeight="1">
      <c r="A29" s="72" t="s">
        <v>259</v>
      </c>
      <c r="B29" s="13">
        <v>6000000</v>
      </c>
      <c r="C29" s="13">
        <f t="shared" si="0"/>
        <v>6000000</v>
      </c>
      <c r="D29" s="13">
        <v>0</v>
      </c>
      <c r="E29" s="13">
        <f t="shared" si="3"/>
        <v>6000000</v>
      </c>
    </row>
    <row r="30" spans="1:5" ht="14.25" customHeight="1">
      <c r="A30" s="72" t="s">
        <v>260</v>
      </c>
      <c r="B30" s="13">
        <v>9682080</v>
      </c>
      <c r="C30" s="13">
        <f t="shared" si="0"/>
        <v>9682080</v>
      </c>
      <c r="D30" s="13">
        <v>0</v>
      </c>
      <c r="E30" s="13">
        <f t="shared" si="3"/>
        <v>9682080</v>
      </c>
    </row>
    <row r="31" spans="1:5" ht="14.25" customHeight="1">
      <c r="A31" s="69" t="s">
        <v>261</v>
      </c>
      <c r="B31" s="13">
        <v>3000000</v>
      </c>
      <c r="C31" s="13">
        <f t="shared" si="0"/>
        <v>3000000</v>
      </c>
      <c r="D31" s="13">
        <v>0</v>
      </c>
      <c r="E31" s="13">
        <f t="shared" si="1"/>
        <v>3000000</v>
      </c>
    </row>
    <row r="32" spans="1:5" ht="14.25" customHeight="1">
      <c r="A32" s="74" t="s">
        <v>262</v>
      </c>
      <c r="B32" s="68">
        <v>35000000</v>
      </c>
      <c r="C32" s="68">
        <f t="shared" si="0"/>
        <v>35000000</v>
      </c>
      <c r="D32" s="68">
        <v>0</v>
      </c>
      <c r="E32" s="68">
        <f t="shared" si="1"/>
        <v>35000000</v>
      </c>
    </row>
    <row r="33" spans="1:5" ht="14.25" customHeight="1">
      <c r="A33" s="77" t="s">
        <v>55</v>
      </c>
      <c r="B33" s="14">
        <f>B9+B18</f>
        <v>89508248</v>
      </c>
      <c r="C33" s="14">
        <f>C9+C18</f>
        <v>89508248</v>
      </c>
      <c r="D33" s="14">
        <f>D9+D18</f>
        <v>0</v>
      </c>
      <c r="E33" s="14">
        <f>E9+E18</f>
        <v>89508248</v>
      </c>
    </row>
    <row r="34" spans="1:5" ht="14.25" customHeight="1">
      <c r="A34" s="71" t="s">
        <v>263</v>
      </c>
      <c r="B34" s="63">
        <v>1019360</v>
      </c>
      <c r="C34" s="63">
        <f t="shared" ref="C34:C40" si="4">SUM(B34:B34)</f>
        <v>1019360</v>
      </c>
      <c r="D34" s="63">
        <v>0</v>
      </c>
      <c r="E34" s="63">
        <f t="shared" ref="E34:E40" si="5">SUM(C34:D34)</f>
        <v>1019360</v>
      </c>
    </row>
    <row r="35" spans="1:5" ht="14.25" customHeight="1">
      <c r="A35" s="72" t="s">
        <v>264</v>
      </c>
      <c r="B35" s="13">
        <v>543381</v>
      </c>
      <c r="C35" s="13">
        <f t="shared" si="4"/>
        <v>543381</v>
      </c>
      <c r="D35" s="13">
        <v>0</v>
      </c>
      <c r="E35" s="13">
        <f>SUM(C35:D35)</f>
        <v>543381</v>
      </c>
    </row>
    <row r="36" spans="1:5" ht="14.25" customHeight="1">
      <c r="A36" s="10" t="s">
        <v>265</v>
      </c>
      <c r="B36" s="13">
        <v>5160</v>
      </c>
      <c r="C36" s="13">
        <f t="shared" si="4"/>
        <v>5160</v>
      </c>
      <c r="D36" s="13">
        <v>0</v>
      </c>
      <c r="E36" s="13">
        <f t="shared" si="5"/>
        <v>5160</v>
      </c>
    </row>
    <row r="37" spans="1:5" ht="14.25" customHeight="1">
      <c r="A37" s="10" t="s">
        <v>266</v>
      </c>
      <c r="B37" s="13">
        <v>470819</v>
      </c>
      <c r="C37" s="13">
        <f t="shared" si="4"/>
        <v>470819</v>
      </c>
      <c r="D37" s="13">
        <v>0</v>
      </c>
      <c r="E37" s="13">
        <f t="shared" si="5"/>
        <v>470819</v>
      </c>
    </row>
    <row r="38" spans="1:5" ht="14.25" customHeight="1">
      <c r="A38" s="66" t="s">
        <v>295</v>
      </c>
      <c r="B38" s="64">
        <v>6396540</v>
      </c>
      <c r="C38" s="64">
        <f t="shared" si="4"/>
        <v>6396540</v>
      </c>
      <c r="D38" s="64">
        <v>0</v>
      </c>
      <c r="E38" s="64">
        <f t="shared" si="5"/>
        <v>6396540</v>
      </c>
    </row>
    <row r="39" spans="1:5" ht="14.25" customHeight="1">
      <c r="A39" s="10" t="s">
        <v>268</v>
      </c>
      <c r="B39" s="13">
        <v>6396540</v>
      </c>
      <c r="C39" s="13">
        <f t="shared" si="4"/>
        <v>6396540</v>
      </c>
      <c r="D39" s="13">
        <v>0</v>
      </c>
      <c r="E39" s="13">
        <f t="shared" si="5"/>
        <v>6396540</v>
      </c>
    </row>
    <row r="40" spans="1:5" ht="14.25" customHeight="1">
      <c r="A40" s="26" t="s">
        <v>269</v>
      </c>
      <c r="B40" s="68">
        <v>6396540</v>
      </c>
      <c r="C40" s="68">
        <f t="shared" si="4"/>
        <v>6396540</v>
      </c>
      <c r="D40" s="68">
        <v>0</v>
      </c>
      <c r="E40" s="68">
        <f t="shared" si="5"/>
        <v>6396540</v>
      </c>
    </row>
    <row r="41" spans="1:5" ht="14.25" customHeight="1">
      <c r="A41" s="77" t="s">
        <v>0</v>
      </c>
      <c r="B41" s="14">
        <f>B34+B38</f>
        <v>7415900</v>
      </c>
      <c r="C41" s="14">
        <f>C34+C38</f>
        <v>7415900</v>
      </c>
      <c r="D41" s="14">
        <f>D34+D38</f>
        <v>0</v>
      </c>
      <c r="E41" s="14">
        <f>E34+E38</f>
        <v>7415900</v>
      </c>
    </row>
    <row r="42" spans="1:5" ht="14.25" customHeight="1">
      <c r="A42" s="6" t="s">
        <v>296</v>
      </c>
      <c r="B42" s="78">
        <v>29172200</v>
      </c>
      <c r="C42" s="78">
        <f t="shared" ref="C42:C52" si="6">SUM(B42:B42)</f>
        <v>29172200</v>
      </c>
      <c r="D42" s="78">
        <v>0</v>
      </c>
      <c r="E42" s="78">
        <f t="shared" ref="E42:E52" si="7">SUM(C42:D42)</f>
        <v>29172200</v>
      </c>
    </row>
    <row r="43" spans="1:5" ht="14.25" customHeight="1">
      <c r="A43" s="7" t="s">
        <v>271</v>
      </c>
      <c r="B43" s="13">
        <v>27922200</v>
      </c>
      <c r="C43" s="13">
        <f t="shared" si="6"/>
        <v>27922200</v>
      </c>
      <c r="D43" s="13">
        <v>0</v>
      </c>
      <c r="E43" s="13">
        <f t="shared" si="7"/>
        <v>27922200</v>
      </c>
    </row>
    <row r="44" spans="1:5" ht="14.25" customHeight="1">
      <c r="A44" s="7" t="s">
        <v>272</v>
      </c>
      <c r="B44" s="13">
        <v>1250000</v>
      </c>
      <c r="C44" s="13">
        <f t="shared" si="6"/>
        <v>1250000</v>
      </c>
      <c r="D44" s="13">
        <v>0</v>
      </c>
      <c r="E44" s="13">
        <f t="shared" si="7"/>
        <v>1250000</v>
      </c>
    </row>
    <row r="45" spans="1:5" ht="14.25" customHeight="1">
      <c r="A45" s="7" t="s">
        <v>297</v>
      </c>
      <c r="B45" s="13">
        <v>3574905</v>
      </c>
      <c r="C45" s="13">
        <f t="shared" si="6"/>
        <v>3574905</v>
      </c>
      <c r="D45" s="13">
        <v>0</v>
      </c>
      <c r="E45" s="13">
        <f t="shared" si="7"/>
        <v>3574905</v>
      </c>
    </row>
    <row r="46" spans="1:5" ht="14.25" customHeight="1">
      <c r="A46" s="7" t="s">
        <v>274</v>
      </c>
      <c r="B46" s="13">
        <v>53682080</v>
      </c>
      <c r="C46" s="13">
        <f t="shared" si="6"/>
        <v>53682080</v>
      </c>
      <c r="D46" s="13">
        <v>0</v>
      </c>
      <c r="E46" s="13">
        <f t="shared" si="7"/>
        <v>53682080</v>
      </c>
    </row>
    <row r="47" spans="1:5" ht="14.25" customHeight="1">
      <c r="A47" s="7" t="s">
        <v>275</v>
      </c>
      <c r="B47" s="13">
        <v>6000000</v>
      </c>
      <c r="C47" s="13">
        <f t="shared" si="6"/>
        <v>6000000</v>
      </c>
      <c r="D47" s="13">
        <v>0</v>
      </c>
      <c r="E47" s="13">
        <f>SUM(C47:D47)</f>
        <v>6000000</v>
      </c>
    </row>
    <row r="48" spans="1:5" ht="14.25" customHeight="1">
      <c r="A48" s="7" t="s">
        <v>276</v>
      </c>
      <c r="B48" s="13">
        <v>9682080</v>
      </c>
      <c r="C48" s="13">
        <f t="shared" si="6"/>
        <v>9682080</v>
      </c>
      <c r="D48" s="13">
        <v>0</v>
      </c>
      <c r="E48" s="13">
        <f>SUM(C48:D48)</f>
        <v>9682080</v>
      </c>
    </row>
    <row r="49" spans="1:5" ht="14.25" customHeight="1">
      <c r="A49" s="7" t="s">
        <v>277</v>
      </c>
      <c r="B49" s="13">
        <v>3000000</v>
      </c>
      <c r="C49" s="13">
        <f t="shared" si="6"/>
        <v>3000000</v>
      </c>
      <c r="D49" s="13">
        <v>0</v>
      </c>
      <c r="E49" s="13">
        <f t="shared" si="7"/>
        <v>3000000</v>
      </c>
    </row>
    <row r="50" spans="1:5" ht="14.25" customHeight="1">
      <c r="A50" s="10" t="s">
        <v>278</v>
      </c>
      <c r="B50" s="13">
        <v>35000000</v>
      </c>
      <c r="C50" s="13">
        <f t="shared" si="6"/>
        <v>35000000</v>
      </c>
      <c r="D50" s="13">
        <v>0</v>
      </c>
      <c r="E50" s="13">
        <f t="shared" si="7"/>
        <v>35000000</v>
      </c>
    </row>
    <row r="51" spans="1:5" ht="14.25" customHeight="1">
      <c r="A51" s="7" t="s">
        <v>291</v>
      </c>
      <c r="B51" s="13">
        <v>-4336837</v>
      </c>
      <c r="C51" s="13">
        <f t="shared" si="6"/>
        <v>-4336837</v>
      </c>
      <c r="D51" s="13">
        <v>0</v>
      </c>
      <c r="E51" s="13">
        <f t="shared" si="7"/>
        <v>-4336837</v>
      </c>
    </row>
    <row r="52" spans="1:5" ht="14.25" customHeight="1">
      <c r="A52" s="9" t="s">
        <v>280</v>
      </c>
      <c r="B52" s="68">
        <v>9666698</v>
      </c>
      <c r="C52" s="68">
        <f t="shared" si="6"/>
        <v>9666698</v>
      </c>
      <c r="D52" s="68">
        <v>0</v>
      </c>
      <c r="E52" s="68">
        <f t="shared" si="7"/>
        <v>9666698</v>
      </c>
    </row>
    <row r="53" spans="1:5" ht="14.25" customHeight="1">
      <c r="A53" s="67" t="s">
        <v>1</v>
      </c>
      <c r="B53" s="14">
        <f>B42+B45+B46+B51</f>
        <v>82092348</v>
      </c>
      <c r="C53" s="14">
        <f>C42+C45+C46+C51</f>
        <v>82092348</v>
      </c>
      <c r="D53" s="14">
        <f>D42+D45+D46+D51</f>
        <v>0</v>
      </c>
      <c r="E53" s="14">
        <f>E42+E45+E46+E51</f>
        <v>82092348</v>
      </c>
    </row>
    <row r="54" spans="1:5" ht="14.25" customHeight="1">
      <c r="A54" s="77" t="s">
        <v>2</v>
      </c>
      <c r="B54" s="14">
        <f>B41+B53</f>
        <v>89508248</v>
      </c>
      <c r="C54" s="14">
        <f>C41+C53</f>
        <v>89508248</v>
      </c>
      <c r="D54" s="14">
        <f>D41+D53</f>
        <v>0</v>
      </c>
      <c r="E54" s="14">
        <f>E41+E53</f>
        <v>89508248</v>
      </c>
    </row>
    <row r="55" spans="1:5" ht="14.25" customHeight="1"/>
    <row r="56" spans="1:5" ht="14.25" customHeight="1"/>
    <row r="57" spans="1:5" ht="14.25" customHeight="1"/>
    <row r="58" spans="1:5" ht="14.25" customHeight="1"/>
    <row r="59" spans="1:5" ht="14.25" customHeight="1"/>
    <row r="60" spans="1:5" ht="14.25" customHeight="1"/>
    <row r="61" spans="1:5" ht="14.25" customHeight="1"/>
    <row r="62" spans="1:5" ht="14.25" customHeight="1"/>
    <row r="63" spans="1:5" ht="14.25" customHeight="1"/>
    <row r="64" spans="1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</sheetData>
  <sheetProtection password="F3FB" sheet="1" scenarios="1" selectLockedCells="1"/>
  <mergeCells count="7">
    <mergeCell ref="A3:E3"/>
    <mergeCell ref="A5:E5"/>
    <mergeCell ref="A7:A8"/>
    <mergeCell ref="B7:B8"/>
    <mergeCell ref="C7:C8"/>
    <mergeCell ref="D7:D8"/>
    <mergeCell ref="E7:E8"/>
  </mergeCells>
  <phoneticPr fontId="2"/>
  <pageMargins left="0" right="0" top="0.39370078740157483" bottom="0.39370078740157483" header="0" footer="0"/>
  <pageSetup paperSize="9" firstPageNumber="23" orientation="portrait" useFirstPageNumber="1" horizontalDpi="300" verticalDpi="300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86" t="s">
        <v>305</v>
      </c>
    </row>
    <row r="3" spans="1:8" ht="14.25">
      <c r="A3" s="58" t="s">
        <v>306</v>
      </c>
      <c r="B3" s="58"/>
      <c r="C3" s="58"/>
      <c r="D3" s="58"/>
      <c r="E3" s="58"/>
      <c r="F3" s="58"/>
      <c r="G3" s="58"/>
      <c r="H3" s="58"/>
    </row>
    <row r="4" spans="1:8">
      <c r="A4" s="155" t="s">
        <v>283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20"/>
      <c r="B5" s="20"/>
      <c r="C5" s="20"/>
      <c r="D5" s="20"/>
      <c r="E5" s="20"/>
      <c r="F5" s="20"/>
      <c r="G5" s="20"/>
      <c r="H5" s="76" t="s">
        <v>56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6" t="s">
        <v>7</v>
      </c>
      <c r="E7" s="6"/>
      <c r="F7" s="50" t="s">
        <v>5</v>
      </c>
      <c r="G7" s="51" t="s">
        <v>6</v>
      </c>
      <c r="H7" s="156" t="s">
        <v>7</v>
      </c>
    </row>
    <row r="8" spans="1:8" ht="14.25" customHeight="1">
      <c r="A8" s="55"/>
      <c r="B8" s="53" t="s">
        <v>8</v>
      </c>
      <c r="C8" s="53" t="s">
        <v>8</v>
      </c>
      <c r="D8" s="157"/>
      <c r="E8" s="48"/>
      <c r="F8" s="52" t="s">
        <v>8</v>
      </c>
      <c r="G8" s="53" t="s">
        <v>8</v>
      </c>
      <c r="H8" s="157"/>
    </row>
    <row r="9" spans="1:8" ht="14.25" customHeight="1">
      <c r="A9" s="56" t="s">
        <v>9</v>
      </c>
      <c r="B9" s="27">
        <v>19516360</v>
      </c>
      <c r="C9" s="27">
        <v>17629835</v>
      </c>
      <c r="D9" s="28">
        <f t="shared" ref="D9:D41" si="0">B9-C9</f>
        <v>1886525</v>
      </c>
      <c r="E9" s="49" t="s">
        <v>288</v>
      </c>
      <c r="F9" s="40">
        <v>1019360</v>
      </c>
      <c r="G9" s="27">
        <v>1281473</v>
      </c>
      <c r="H9" s="28">
        <f t="shared" ref="H9:H20" si="1">F9-G9</f>
        <v>-262113</v>
      </c>
    </row>
    <row r="10" spans="1:8" ht="14.25" customHeight="1">
      <c r="A10" s="59" t="s">
        <v>242</v>
      </c>
      <c r="B10" s="29">
        <v>12299530</v>
      </c>
      <c r="C10" s="29">
        <v>12961035</v>
      </c>
      <c r="D10" s="30">
        <f t="shared" si="0"/>
        <v>-661505</v>
      </c>
      <c r="E10" s="62" t="s">
        <v>264</v>
      </c>
      <c r="F10" s="41">
        <v>543381</v>
      </c>
      <c r="G10" s="29">
        <v>700858</v>
      </c>
      <c r="H10" s="30">
        <f t="shared" si="1"/>
        <v>-157477</v>
      </c>
    </row>
    <row r="11" spans="1:8" ht="14.25" customHeight="1">
      <c r="A11" s="60" t="s">
        <v>243</v>
      </c>
      <c r="B11" s="31">
        <v>25149</v>
      </c>
      <c r="C11" s="31">
        <v>29595</v>
      </c>
      <c r="D11" s="32">
        <f t="shared" ref="D11:D16" si="2">B11-C11</f>
        <v>-4446</v>
      </c>
      <c r="E11" s="10" t="s">
        <v>265</v>
      </c>
      <c r="F11" s="38">
        <v>5160</v>
      </c>
      <c r="G11" s="31">
        <v>3900</v>
      </c>
      <c r="H11" s="32">
        <f>F11-G11</f>
        <v>1260</v>
      </c>
    </row>
    <row r="12" spans="1:8" ht="14.25" customHeight="1">
      <c r="A12" s="60" t="s">
        <v>244</v>
      </c>
      <c r="B12" s="31">
        <v>12274381</v>
      </c>
      <c r="C12" s="31">
        <v>12931440</v>
      </c>
      <c r="D12" s="32">
        <f t="shared" si="2"/>
        <v>-657059</v>
      </c>
      <c r="E12" s="10" t="s">
        <v>266</v>
      </c>
      <c r="F12" s="38">
        <v>470819</v>
      </c>
      <c r="G12" s="31">
        <v>576715</v>
      </c>
      <c r="H12" s="32">
        <f>F12-G12</f>
        <v>-105896</v>
      </c>
    </row>
    <row r="13" spans="1:8" ht="14.25" customHeight="1">
      <c r="A13" s="60" t="s">
        <v>245</v>
      </c>
      <c r="B13" s="31">
        <v>10000</v>
      </c>
      <c r="C13" s="31">
        <v>10000</v>
      </c>
      <c r="D13" s="32">
        <f t="shared" si="2"/>
        <v>0</v>
      </c>
      <c r="E13" s="10"/>
      <c r="F13" s="38"/>
      <c r="G13" s="31"/>
      <c r="H13" s="32"/>
    </row>
    <row r="14" spans="1:8" ht="14.25" customHeight="1">
      <c r="A14" s="60" t="s">
        <v>246</v>
      </c>
      <c r="B14" s="31">
        <v>189430</v>
      </c>
      <c r="C14" s="31">
        <v>11800</v>
      </c>
      <c r="D14" s="32">
        <f t="shared" si="2"/>
        <v>177630</v>
      </c>
      <c r="E14" s="10"/>
      <c r="F14" s="38"/>
      <c r="G14" s="31"/>
      <c r="H14" s="32"/>
    </row>
    <row r="15" spans="1:8" ht="14.25" customHeight="1">
      <c r="A15" s="60" t="s">
        <v>247</v>
      </c>
      <c r="B15" s="31">
        <v>7017400</v>
      </c>
      <c r="C15" s="31">
        <v>4647000</v>
      </c>
      <c r="D15" s="32">
        <f t="shared" si="2"/>
        <v>2370400</v>
      </c>
      <c r="E15" s="10"/>
      <c r="F15" s="38"/>
      <c r="G15" s="31"/>
      <c r="H15" s="32"/>
    </row>
    <row r="16" spans="1:8" ht="14.25" customHeight="1">
      <c r="A16" s="60" t="s">
        <v>248</v>
      </c>
      <c r="B16" s="31">
        <v>0</v>
      </c>
      <c r="C16" s="31">
        <v>0</v>
      </c>
      <c r="D16" s="32">
        <f t="shared" si="2"/>
        <v>0</v>
      </c>
      <c r="E16" s="10"/>
      <c r="F16" s="38"/>
      <c r="G16" s="31"/>
      <c r="H16" s="32"/>
    </row>
    <row r="17" spans="1:8" ht="14.25" customHeight="1">
      <c r="A17" s="60" t="s">
        <v>249</v>
      </c>
      <c r="B17" s="31">
        <v>0</v>
      </c>
      <c r="C17" s="31">
        <v>0</v>
      </c>
      <c r="D17" s="32">
        <f t="shared" si="0"/>
        <v>0</v>
      </c>
      <c r="E17" s="10"/>
      <c r="F17" s="38"/>
      <c r="G17" s="31"/>
      <c r="H17" s="32"/>
    </row>
    <row r="18" spans="1:8" ht="14.25" customHeight="1">
      <c r="A18" s="56" t="s">
        <v>286</v>
      </c>
      <c r="B18" s="27">
        <v>69991888</v>
      </c>
      <c r="C18" s="27">
        <v>61935383</v>
      </c>
      <c r="D18" s="30">
        <f t="shared" si="0"/>
        <v>8056505</v>
      </c>
      <c r="E18" s="49" t="s">
        <v>301</v>
      </c>
      <c r="F18" s="40">
        <v>6396540</v>
      </c>
      <c r="G18" s="27">
        <v>5289420</v>
      </c>
      <c r="H18" s="30">
        <f t="shared" si="1"/>
        <v>1107120</v>
      </c>
    </row>
    <row r="19" spans="1:8" ht="14.25" customHeight="1">
      <c r="A19" s="56" t="s">
        <v>287</v>
      </c>
      <c r="B19" s="27">
        <v>9377257</v>
      </c>
      <c r="C19" s="27">
        <v>10038405</v>
      </c>
      <c r="D19" s="30">
        <f t="shared" si="0"/>
        <v>-661148</v>
      </c>
      <c r="E19" s="10" t="s">
        <v>268</v>
      </c>
      <c r="F19" s="38">
        <v>6396540</v>
      </c>
      <c r="G19" s="31">
        <v>5289420</v>
      </c>
      <c r="H19" s="30">
        <f t="shared" si="1"/>
        <v>1107120</v>
      </c>
    </row>
    <row r="20" spans="1:8" ht="14.25" customHeight="1">
      <c r="A20" s="59" t="s">
        <v>251</v>
      </c>
      <c r="B20" s="29">
        <v>5319200</v>
      </c>
      <c r="C20" s="29">
        <v>5319200</v>
      </c>
      <c r="D20" s="30">
        <f t="shared" si="0"/>
        <v>0</v>
      </c>
      <c r="E20" s="10" t="s">
        <v>269</v>
      </c>
      <c r="F20" s="38">
        <v>6396540</v>
      </c>
      <c r="G20" s="31">
        <v>5289420</v>
      </c>
      <c r="H20" s="32">
        <f t="shared" si="1"/>
        <v>1107120</v>
      </c>
    </row>
    <row r="21" spans="1:8" ht="14.25" customHeight="1">
      <c r="A21" s="60" t="s">
        <v>252</v>
      </c>
      <c r="B21" s="31">
        <v>4058057</v>
      </c>
      <c r="C21" s="31">
        <v>4719205</v>
      </c>
      <c r="D21" s="32">
        <f>B21-C21</f>
        <v>-661148</v>
      </c>
      <c r="E21" s="10"/>
      <c r="F21" s="38"/>
      <c r="G21" s="31"/>
      <c r="H21" s="32"/>
    </row>
    <row r="22" spans="1:8" ht="14.25" customHeight="1">
      <c r="A22" s="61" t="s">
        <v>253</v>
      </c>
      <c r="B22" s="31">
        <v>4058057</v>
      </c>
      <c r="C22" s="31">
        <v>4719205</v>
      </c>
      <c r="D22" s="32">
        <f t="shared" si="0"/>
        <v>-661148</v>
      </c>
      <c r="E22" s="10"/>
      <c r="F22" s="38"/>
      <c r="G22" s="31"/>
      <c r="H22" s="32"/>
    </row>
    <row r="23" spans="1:8" ht="14.25" customHeight="1">
      <c r="A23" s="56" t="s">
        <v>300</v>
      </c>
      <c r="B23" s="27">
        <v>60614631</v>
      </c>
      <c r="C23" s="27">
        <v>51896978</v>
      </c>
      <c r="D23" s="30">
        <f t="shared" si="0"/>
        <v>8717653</v>
      </c>
      <c r="E23" s="10"/>
      <c r="F23" s="38"/>
      <c r="G23" s="31"/>
      <c r="H23" s="32"/>
    </row>
    <row r="24" spans="1:8" ht="14.25" customHeight="1">
      <c r="A24" s="59" t="s">
        <v>254</v>
      </c>
      <c r="B24" s="29">
        <v>536011</v>
      </c>
      <c r="C24" s="29">
        <v>925478</v>
      </c>
      <c r="D24" s="30">
        <f t="shared" si="0"/>
        <v>-389467</v>
      </c>
      <c r="E24" s="10"/>
      <c r="F24" s="38"/>
      <c r="G24" s="31"/>
      <c r="H24" s="32"/>
    </row>
    <row r="25" spans="1:8" ht="14.25" customHeight="1">
      <c r="A25" s="60" t="s">
        <v>255</v>
      </c>
      <c r="B25" s="31">
        <v>536011</v>
      </c>
      <c r="C25" s="31">
        <v>925478</v>
      </c>
      <c r="D25" s="32">
        <f t="shared" si="0"/>
        <v>-389467</v>
      </c>
      <c r="E25" s="10"/>
      <c r="F25" s="38"/>
      <c r="G25" s="31"/>
      <c r="H25" s="32"/>
    </row>
    <row r="26" spans="1:8" ht="14.25" customHeight="1">
      <c r="A26" s="60" t="s">
        <v>256</v>
      </c>
      <c r="B26" s="31">
        <v>6396540</v>
      </c>
      <c r="C26" s="31">
        <v>5289420</v>
      </c>
      <c r="D26" s="32">
        <f t="shared" si="0"/>
        <v>1107120</v>
      </c>
      <c r="E26" s="8" t="s">
        <v>0</v>
      </c>
      <c r="F26" s="42">
        <f>F9+F18</f>
        <v>7415900</v>
      </c>
      <c r="G26" s="33">
        <f>G9+G18</f>
        <v>6570893</v>
      </c>
      <c r="H26" s="34">
        <f>F26-G26</f>
        <v>845007</v>
      </c>
    </row>
    <row r="27" spans="1:8" ht="14.25" customHeight="1">
      <c r="A27" s="60" t="s">
        <v>257</v>
      </c>
      <c r="B27" s="31">
        <v>6396540</v>
      </c>
      <c r="C27" s="31">
        <v>5289420</v>
      </c>
      <c r="D27" s="32">
        <f t="shared" si="0"/>
        <v>1107120</v>
      </c>
      <c r="E27" s="43" t="s">
        <v>53</v>
      </c>
      <c r="F27" s="44"/>
      <c r="G27" s="45"/>
      <c r="H27" s="46"/>
    </row>
    <row r="28" spans="1:8" ht="14.25" customHeight="1">
      <c r="A28" s="60" t="s">
        <v>258</v>
      </c>
      <c r="B28" s="31">
        <v>18682080</v>
      </c>
      <c r="C28" s="31">
        <v>18682080</v>
      </c>
      <c r="D28" s="32">
        <f t="shared" si="0"/>
        <v>0</v>
      </c>
      <c r="E28" s="47" t="s">
        <v>302</v>
      </c>
      <c r="F28" s="35">
        <v>29172200</v>
      </c>
      <c r="G28" s="36">
        <v>29172200</v>
      </c>
      <c r="H28" s="37">
        <f t="shared" ref="H28:H41" si="3">F28-G28</f>
        <v>0</v>
      </c>
    </row>
    <row r="29" spans="1:8" ht="14.25" customHeight="1">
      <c r="A29" s="60" t="s">
        <v>259</v>
      </c>
      <c r="B29" s="31">
        <v>6000000</v>
      </c>
      <c r="C29" s="31">
        <v>6000000</v>
      </c>
      <c r="D29" s="32">
        <f>B29-C29</f>
        <v>0</v>
      </c>
      <c r="E29" s="7" t="s">
        <v>271</v>
      </c>
      <c r="F29" s="38">
        <v>27922200</v>
      </c>
      <c r="G29" s="31">
        <v>27922200</v>
      </c>
      <c r="H29" s="32">
        <f>F29-G29</f>
        <v>0</v>
      </c>
    </row>
    <row r="30" spans="1:8" ht="14.25" customHeight="1">
      <c r="A30" s="60" t="s">
        <v>260</v>
      </c>
      <c r="B30" s="31">
        <v>9682080</v>
      </c>
      <c r="C30" s="31">
        <v>9682080</v>
      </c>
      <c r="D30" s="32">
        <f>B30-C30</f>
        <v>0</v>
      </c>
      <c r="E30" s="7" t="s">
        <v>272</v>
      </c>
      <c r="F30" s="38">
        <v>1250000</v>
      </c>
      <c r="G30" s="31">
        <v>1250000</v>
      </c>
      <c r="H30" s="32">
        <f>F30-G30</f>
        <v>0</v>
      </c>
    </row>
    <row r="31" spans="1:8" ht="14.25" customHeight="1">
      <c r="A31" s="60" t="s">
        <v>261</v>
      </c>
      <c r="B31" s="31">
        <v>3000000</v>
      </c>
      <c r="C31" s="31">
        <v>3000000</v>
      </c>
      <c r="D31" s="32">
        <f t="shared" si="0"/>
        <v>0</v>
      </c>
      <c r="E31" s="7" t="s">
        <v>297</v>
      </c>
      <c r="F31" s="38">
        <v>3574905</v>
      </c>
      <c r="G31" s="31">
        <v>4143580</v>
      </c>
      <c r="H31" s="32">
        <f t="shared" si="3"/>
        <v>-568675</v>
      </c>
    </row>
    <row r="32" spans="1:8" ht="14.25" customHeight="1">
      <c r="A32" s="60" t="s">
        <v>262</v>
      </c>
      <c r="B32" s="31">
        <v>35000000</v>
      </c>
      <c r="C32" s="31">
        <v>27000000</v>
      </c>
      <c r="D32" s="32">
        <f t="shared" si="0"/>
        <v>8000000</v>
      </c>
      <c r="E32" s="7" t="s">
        <v>303</v>
      </c>
      <c r="F32" s="38">
        <v>53682080</v>
      </c>
      <c r="G32" s="31">
        <v>45682080</v>
      </c>
      <c r="H32" s="32">
        <f t="shared" si="3"/>
        <v>8000000</v>
      </c>
    </row>
    <row r="33" spans="1:8" ht="14.25" customHeight="1">
      <c r="A33" s="60"/>
      <c r="B33" s="31"/>
      <c r="C33" s="31"/>
      <c r="D33" s="32"/>
      <c r="E33" s="7" t="s">
        <v>275</v>
      </c>
      <c r="F33" s="38">
        <v>6000000</v>
      </c>
      <c r="G33" s="31">
        <v>6000000</v>
      </c>
      <c r="H33" s="32">
        <f>F33-G33</f>
        <v>0</v>
      </c>
    </row>
    <row r="34" spans="1:8" ht="14.25" customHeight="1">
      <c r="A34" s="60"/>
      <c r="B34" s="31"/>
      <c r="C34" s="31"/>
      <c r="D34" s="32"/>
      <c r="E34" s="7" t="s">
        <v>276</v>
      </c>
      <c r="F34" s="38">
        <v>9682080</v>
      </c>
      <c r="G34" s="31">
        <v>9682080</v>
      </c>
      <c r="H34" s="32">
        <f>F34-G34</f>
        <v>0</v>
      </c>
    </row>
    <row r="35" spans="1:8" ht="14.25" customHeight="1">
      <c r="A35" s="60"/>
      <c r="B35" s="31"/>
      <c r="C35" s="31"/>
      <c r="D35" s="32"/>
      <c r="E35" s="7" t="s">
        <v>277</v>
      </c>
      <c r="F35" s="38">
        <v>3000000</v>
      </c>
      <c r="G35" s="31">
        <v>3000000</v>
      </c>
      <c r="H35" s="32">
        <f>F35-G35</f>
        <v>0</v>
      </c>
    </row>
    <row r="36" spans="1:8" ht="14.25" customHeight="1">
      <c r="A36" s="60"/>
      <c r="B36" s="31"/>
      <c r="C36" s="31"/>
      <c r="D36" s="32"/>
      <c r="E36" s="7" t="s">
        <v>278</v>
      </c>
      <c r="F36" s="38">
        <v>35000000</v>
      </c>
      <c r="G36" s="31">
        <v>27000000</v>
      </c>
      <c r="H36" s="32">
        <f>F36-G36</f>
        <v>8000000</v>
      </c>
    </row>
    <row r="37" spans="1:8" ht="14.25" customHeight="1">
      <c r="A37" s="60"/>
      <c r="B37" s="31"/>
      <c r="C37" s="31"/>
      <c r="D37" s="32"/>
      <c r="E37" s="7" t="s">
        <v>304</v>
      </c>
      <c r="F37" s="38">
        <v>-4336837</v>
      </c>
      <c r="G37" s="31">
        <v>-6003535</v>
      </c>
      <c r="H37" s="32">
        <f t="shared" si="3"/>
        <v>1666698</v>
      </c>
    </row>
    <row r="38" spans="1:8" ht="14.25" customHeight="1">
      <c r="A38" s="60"/>
      <c r="B38" s="31"/>
      <c r="C38" s="31"/>
      <c r="D38" s="32"/>
      <c r="E38" s="7" t="s">
        <v>280</v>
      </c>
      <c r="F38" s="38">
        <v>9666698</v>
      </c>
      <c r="G38" s="31">
        <v>12893052</v>
      </c>
      <c r="H38" s="32">
        <f>F38-G38</f>
        <v>-3226354</v>
      </c>
    </row>
    <row r="39" spans="1:8" ht="14.25" customHeight="1">
      <c r="A39" s="60"/>
      <c r="B39" s="31"/>
      <c r="C39" s="31"/>
      <c r="D39" s="32"/>
      <c r="E39" s="7"/>
      <c r="F39" s="38"/>
      <c r="G39" s="31"/>
      <c r="H39" s="32"/>
    </row>
    <row r="40" spans="1:8" ht="14.25" customHeight="1">
      <c r="A40" s="60"/>
      <c r="B40" s="31"/>
      <c r="C40" s="31"/>
      <c r="D40" s="32"/>
      <c r="E40" s="8" t="s">
        <v>1</v>
      </c>
      <c r="F40" s="33">
        <f>F28+F31+F32+F37</f>
        <v>82092348</v>
      </c>
      <c r="G40" s="33">
        <f>G28+G31+G32+G37</f>
        <v>72994325</v>
      </c>
      <c r="H40" s="34">
        <f t="shared" si="3"/>
        <v>9098023</v>
      </c>
    </row>
    <row r="41" spans="1:8" ht="20.25" customHeight="1">
      <c r="A41" s="57" t="s">
        <v>55</v>
      </c>
      <c r="B41" s="33">
        <f>B9+B18</f>
        <v>89508248</v>
      </c>
      <c r="C41" s="33">
        <f>C9+C18</f>
        <v>79565218</v>
      </c>
      <c r="D41" s="34">
        <f t="shared" si="0"/>
        <v>9943030</v>
      </c>
      <c r="E41" s="8" t="s">
        <v>2</v>
      </c>
      <c r="F41" s="39">
        <f>F26+F40</f>
        <v>89508248</v>
      </c>
      <c r="G41" s="33">
        <f>G26+G40</f>
        <v>79565218</v>
      </c>
      <c r="H41" s="24">
        <f t="shared" si="3"/>
        <v>9943030</v>
      </c>
    </row>
    <row r="42" spans="1:8" ht="7.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</sheetData>
  <sheetProtection password="F3FB" sheet="1" scenarios="1" selectLockedCells="1"/>
  <mergeCells count="3">
    <mergeCell ref="A4:H4"/>
    <mergeCell ref="D7:D8"/>
    <mergeCell ref="H7:H8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7" width="8.125" style="1" customWidth="1"/>
    <col min="8" max="8" width="8.125" style="2" customWidth="1"/>
    <col min="9" max="9" width="8.125" style="1" customWidth="1"/>
    <col min="10" max="16384" width="9" style="1"/>
  </cols>
  <sheetData>
    <row r="1" spans="1:9" ht="21.75" customHeight="1">
      <c r="A1" s="20"/>
      <c r="B1" s="20"/>
      <c r="C1" s="20"/>
      <c r="D1" s="20"/>
      <c r="E1" s="20"/>
      <c r="F1" s="20"/>
      <c r="G1" s="20"/>
      <c r="H1" s="75"/>
      <c r="I1" s="20"/>
    </row>
    <row r="2" spans="1:9">
      <c r="A2" s="75"/>
      <c r="B2" s="75"/>
      <c r="C2" s="75"/>
      <c r="D2" s="86"/>
      <c r="E2" s="86"/>
      <c r="F2" s="86"/>
      <c r="G2" s="86"/>
      <c r="H2" s="85"/>
      <c r="I2" s="86" t="s">
        <v>141</v>
      </c>
    </row>
    <row r="3" spans="1:9" ht="14.25">
      <c r="A3" s="111" t="s">
        <v>142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25"/>
      <c r="B4" s="25"/>
      <c r="C4" s="25"/>
      <c r="D4" s="75"/>
      <c r="E4" s="75"/>
      <c r="F4" s="75"/>
      <c r="G4" s="75"/>
      <c r="H4" s="75"/>
      <c r="I4" s="75"/>
    </row>
    <row r="5" spans="1:9">
      <c r="A5" s="121" t="s">
        <v>143</v>
      </c>
      <c r="B5" s="121"/>
      <c r="C5" s="121"/>
      <c r="D5" s="121"/>
      <c r="E5" s="121"/>
      <c r="F5" s="121"/>
      <c r="G5" s="121"/>
      <c r="H5" s="121"/>
      <c r="I5" s="121"/>
    </row>
    <row r="6" spans="1:9">
      <c r="A6" s="80"/>
      <c r="B6" s="80"/>
      <c r="C6" s="80"/>
      <c r="D6" s="80"/>
      <c r="E6" s="80"/>
      <c r="F6" s="80"/>
      <c r="G6" s="80"/>
      <c r="H6" s="80"/>
      <c r="I6" s="65" t="s">
        <v>56</v>
      </c>
    </row>
    <row r="7" spans="1:9">
      <c r="A7" s="122" t="s">
        <v>37</v>
      </c>
      <c r="B7" s="123"/>
      <c r="C7" s="124"/>
      <c r="D7" s="116" t="s">
        <v>133</v>
      </c>
      <c r="E7" s="116" t="s">
        <v>134</v>
      </c>
      <c r="F7" s="116" t="s">
        <v>135</v>
      </c>
      <c r="G7" s="116" t="s">
        <v>136</v>
      </c>
      <c r="H7" s="116" t="s">
        <v>137</v>
      </c>
      <c r="I7" s="116" t="s">
        <v>138</v>
      </c>
    </row>
    <row r="8" spans="1:9" ht="8.25" customHeight="1">
      <c r="A8" s="125"/>
      <c r="B8" s="126"/>
      <c r="C8" s="127"/>
      <c r="D8" s="128"/>
      <c r="E8" s="117"/>
      <c r="F8" s="129"/>
      <c r="G8" s="128"/>
      <c r="H8" s="128"/>
      <c r="I8" s="128"/>
    </row>
    <row r="9" spans="1:9" ht="14.25" customHeight="1">
      <c r="A9" s="98" t="s">
        <v>49</v>
      </c>
      <c r="B9" s="106" t="s">
        <v>11</v>
      </c>
      <c r="C9" s="79" t="s">
        <v>82</v>
      </c>
      <c r="D9" s="78">
        <v>76099490</v>
      </c>
      <c r="E9" s="78">
        <v>0</v>
      </c>
      <c r="F9" s="78">
        <v>0</v>
      </c>
      <c r="G9" s="78">
        <f t="shared" ref="G9:G56" si="0">SUM(D9:F9)</f>
        <v>76099490</v>
      </c>
      <c r="H9" s="78">
        <v>0</v>
      </c>
      <c r="I9" s="78">
        <f t="shared" ref="I9:I56" si="1">SUM(G9:H9)</f>
        <v>76099490</v>
      </c>
    </row>
    <row r="10" spans="1:9" ht="14.25" customHeight="1">
      <c r="A10" s="99"/>
      <c r="B10" s="106"/>
      <c r="C10" s="10" t="s">
        <v>83</v>
      </c>
      <c r="D10" s="13">
        <v>66921490</v>
      </c>
      <c r="E10" s="13">
        <v>0</v>
      </c>
      <c r="F10" s="13">
        <v>0</v>
      </c>
      <c r="G10" s="13">
        <f t="shared" ref="G10:G17" si="2">SUM(D10:F10)</f>
        <v>66921490</v>
      </c>
      <c r="H10" s="13">
        <v>0</v>
      </c>
      <c r="I10" s="13">
        <f t="shared" ref="I10:I17" si="3">SUM(G10:H10)</f>
        <v>66921490</v>
      </c>
    </row>
    <row r="11" spans="1:9" ht="14.25" customHeight="1">
      <c r="A11" s="99"/>
      <c r="B11" s="106"/>
      <c r="C11" s="10" t="s">
        <v>84</v>
      </c>
      <c r="D11" s="13">
        <v>9178000</v>
      </c>
      <c r="E11" s="13">
        <v>0</v>
      </c>
      <c r="F11" s="13">
        <v>0</v>
      </c>
      <c r="G11" s="13">
        <f t="shared" si="2"/>
        <v>9178000</v>
      </c>
      <c r="H11" s="13">
        <v>0</v>
      </c>
      <c r="I11" s="13">
        <f t="shared" si="3"/>
        <v>9178000</v>
      </c>
    </row>
    <row r="12" spans="1:9" ht="14.25" customHeight="1">
      <c r="A12" s="99"/>
      <c r="B12" s="106"/>
      <c r="C12" s="10" t="s">
        <v>85</v>
      </c>
      <c r="D12" s="13">
        <v>9178000</v>
      </c>
      <c r="E12" s="13">
        <v>0</v>
      </c>
      <c r="F12" s="13">
        <v>0</v>
      </c>
      <c r="G12" s="13">
        <f t="shared" si="2"/>
        <v>9178000</v>
      </c>
      <c r="H12" s="13">
        <v>0</v>
      </c>
      <c r="I12" s="13">
        <f t="shared" si="3"/>
        <v>9178000</v>
      </c>
    </row>
    <row r="13" spans="1:9" ht="14.25" customHeight="1">
      <c r="A13" s="99"/>
      <c r="B13" s="106"/>
      <c r="C13" s="10" t="s">
        <v>86</v>
      </c>
      <c r="D13" s="13">
        <v>11542</v>
      </c>
      <c r="E13" s="13">
        <v>0</v>
      </c>
      <c r="F13" s="13">
        <v>0</v>
      </c>
      <c r="G13" s="13">
        <f t="shared" si="2"/>
        <v>11542</v>
      </c>
      <c r="H13" s="13">
        <v>0</v>
      </c>
      <c r="I13" s="13">
        <f t="shared" si="3"/>
        <v>11542</v>
      </c>
    </row>
    <row r="14" spans="1:9" ht="14.25" customHeight="1">
      <c r="A14" s="99"/>
      <c r="B14" s="106"/>
      <c r="C14" s="10" t="s">
        <v>87</v>
      </c>
      <c r="D14" s="13">
        <v>610950</v>
      </c>
      <c r="E14" s="13">
        <v>0</v>
      </c>
      <c r="F14" s="13">
        <v>0</v>
      </c>
      <c r="G14" s="13">
        <f t="shared" si="2"/>
        <v>610950</v>
      </c>
      <c r="H14" s="13">
        <v>0</v>
      </c>
      <c r="I14" s="13">
        <f t="shared" si="3"/>
        <v>610950</v>
      </c>
    </row>
    <row r="15" spans="1:9" ht="14.25" customHeight="1">
      <c r="A15" s="99"/>
      <c r="B15" s="106"/>
      <c r="C15" s="10" t="s">
        <v>88</v>
      </c>
      <c r="D15" s="13">
        <v>15000</v>
      </c>
      <c r="E15" s="13">
        <v>0</v>
      </c>
      <c r="F15" s="13">
        <v>0</v>
      </c>
      <c r="G15" s="13">
        <f t="shared" si="2"/>
        <v>15000</v>
      </c>
      <c r="H15" s="13">
        <v>0</v>
      </c>
      <c r="I15" s="13">
        <f t="shared" si="3"/>
        <v>15000</v>
      </c>
    </row>
    <row r="16" spans="1:9" ht="14.25" customHeight="1">
      <c r="A16" s="99"/>
      <c r="B16" s="106"/>
      <c r="C16" s="10" t="s">
        <v>89</v>
      </c>
      <c r="D16" s="13">
        <v>540751</v>
      </c>
      <c r="E16" s="13">
        <v>0</v>
      </c>
      <c r="F16" s="13">
        <v>0</v>
      </c>
      <c r="G16" s="13">
        <f t="shared" si="2"/>
        <v>540751</v>
      </c>
      <c r="H16" s="13">
        <v>0</v>
      </c>
      <c r="I16" s="13">
        <f t="shared" si="3"/>
        <v>540751</v>
      </c>
    </row>
    <row r="17" spans="1:9" ht="14.25" customHeight="1">
      <c r="A17" s="99"/>
      <c r="B17" s="106"/>
      <c r="C17" s="10" t="s">
        <v>90</v>
      </c>
      <c r="D17" s="13">
        <v>55199</v>
      </c>
      <c r="E17" s="13">
        <v>0</v>
      </c>
      <c r="F17" s="13">
        <v>0</v>
      </c>
      <c r="G17" s="13">
        <f t="shared" si="2"/>
        <v>55199</v>
      </c>
      <c r="H17" s="13">
        <v>0</v>
      </c>
      <c r="I17" s="13">
        <f t="shared" si="3"/>
        <v>55199</v>
      </c>
    </row>
    <row r="18" spans="1:9" ht="14.25" customHeight="1">
      <c r="A18" s="99"/>
      <c r="B18" s="106"/>
      <c r="C18" s="10" t="s">
        <v>91</v>
      </c>
      <c r="D18" s="13">
        <v>55199</v>
      </c>
      <c r="E18" s="13">
        <v>0</v>
      </c>
      <c r="F18" s="13">
        <v>0</v>
      </c>
      <c r="G18" s="13">
        <f t="shared" si="0"/>
        <v>55199</v>
      </c>
      <c r="H18" s="13">
        <v>0</v>
      </c>
      <c r="I18" s="13">
        <f t="shared" si="1"/>
        <v>55199</v>
      </c>
    </row>
    <row r="19" spans="1:9" ht="14.25" customHeight="1">
      <c r="A19" s="99"/>
      <c r="B19" s="106"/>
      <c r="C19" s="8" t="s">
        <v>74</v>
      </c>
      <c r="D19" s="14">
        <v>76721982</v>
      </c>
      <c r="E19" s="14">
        <v>0</v>
      </c>
      <c r="F19" s="14">
        <v>0</v>
      </c>
      <c r="G19" s="14">
        <f t="shared" si="0"/>
        <v>76721982</v>
      </c>
      <c r="H19" s="14">
        <v>0</v>
      </c>
      <c r="I19" s="14">
        <f t="shared" si="1"/>
        <v>76721982</v>
      </c>
    </row>
    <row r="20" spans="1:9" ht="14.25" customHeight="1">
      <c r="A20" s="99"/>
      <c r="B20" s="99" t="s">
        <v>12</v>
      </c>
      <c r="C20" s="10" t="s">
        <v>92</v>
      </c>
      <c r="D20" s="13">
        <v>50992136</v>
      </c>
      <c r="E20" s="13">
        <v>0</v>
      </c>
      <c r="F20" s="13">
        <v>0</v>
      </c>
      <c r="G20" s="13">
        <f t="shared" si="0"/>
        <v>50992136</v>
      </c>
      <c r="H20" s="13">
        <v>0</v>
      </c>
      <c r="I20" s="13">
        <f t="shared" si="1"/>
        <v>50992136</v>
      </c>
    </row>
    <row r="21" spans="1:9" ht="14.25" customHeight="1">
      <c r="A21" s="99"/>
      <c r="B21" s="99"/>
      <c r="C21" s="10" t="s">
        <v>93</v>
      </c>
      <c r="D21" s="13">
        <v>20387323</v>
      </c>
      <c r="E21" s="13">
        <v>0</v>
      </c>
      <c r="F21" s="13">
        <v>0</v>
      </c>
      <c r="G21" s="13">
        <f t="shared" ref="G21:G54" si="4">SUM(D21:F21)</f>
        <v>20387323</v>
      </c>
      <c r="H21" s="13">
        <v>0</v>
      </c>
      <c r="I21" s="13">
        <f t="shared" ref="I21:I54" si="5">SUM(G21:H21)</f>
        <v>20387323</v>
      </c>
    </row>
    <row r="22" spans="1:9" ht="14.25" customHeight="1">
      <c r="A22" s="99"/>
      <c r="B22" s="99"/>
      <c r="C22" s="10" t="s">
        <v>94</v>
      </c>
      <c r="D22" s="13">
        <v>6190984</v>
      </c>
      <c r="E22" s="13">
        <v>0</v>
      </c>
      <c r="F22" s="13">
        <v>0</v>
      </c>
      <c r="G22" s="13">
        <f t="shared" si="4"/>
        <v>6190984</v>
      </c>
      <c r="H22" s="13">
        <v>0</v>
      </c>
      <c r="I22" s="13">
        <f t="shared" si="5"/>
        <v>6190984</v>
      </c>
    </row>
    <row r="23" spans="1:9" ht="14.25" customHeight="1">
      <c r="A23" s="99"/>
      <c r="B23" s="99"/>
      <c r="C23" s="10" t="s">
        <v>95</v>
      </c>
      <c r="D23" s="13">
        <v>17706749</v>
      </c>
      <c r="E23" s="13">
        <v>0</v>
      </c>
      <c r="F23" s="13">
        <v>0</v>
      </c>
      <c r="G23" s="13">
        <f t="shared" si="4"/>
        <v>17706749</v>
      </c>
      <c r="H23" s="13">
        <v>0</v>
      </c>
      <c r="I23" s="13">
        <f t="shared" si="5"/>
        <v>17706749</v>
      </c>
    </row>
    <row r="24" spans="1:9" ht="14.25" customHeight="1">
      <c r="A24" s="99"/>
      <c r="B24" s="99"/>
      <c r="C24" s="10" t="s">
        <v>96</v>
      </c>
      <c r="D24" s="13">
        <v>670500</v>
      </c>
      <c r="E24" s="13">
        <v>0</v>
      </c>
      <c r="F24" s="13">
        <v>0</v>
      </c>
      <c r="G24" s="13">
        <f t="shared" si="4"/>
        <v>670500</v>
      </c>
      <c r="H24" s="13">
        <v>0</v>
      </c>
      <c r="I24" s="13">
        <f t="shared" si="5"/>
        <v>670500</v>
      </c>
    </row>
    <row r="25" spans="1:9" ht="14.25" customHeight="1">
      <c r="A25" s="99"/>
      <c r="B25" s="99"/>
      <c r="C25" s="10" t="s">
        <v>97</v>
      </c>
      <c r="D25" s="13">
        <v>670500</v>
      </c>
      <c r="E25" s="13">
        <v>0</v>
      </c>
      <c r="F25" s="13">
        <v>0</v>
      </c>
      <c r="G25" s="13">
        <f t="shared" si="4"/>
        <v>670500</v>
      </c>
      <c r="H25" s="13">
        <v>0</v>
      </c>
      <c r="I25" s="13">
        <f t="shared" si="5"/>
        <v>670500</v>
      </c>
    </row>
    <row r="26" spans="1:9" ht="14.25" customHeight="1">
      <c r="A26" s="99"/>
      <c r="B26" s="99"/>
      <c r="C26" s="10" t="s">
        <v>98</v>
      </c>
      <c r="D26" s="13">
        <v>6036580</v>
      </c>
      <c r="E26" s="13">
        <v>0</v>
      </c>
      <c r="F26" s="13">
        <v>0</v>
      </c>
      <c r="G26" s="13">
        <f t="shared" si="4"/>
        <v>6036580</v>
      </c>
      <c r="H26" s="13">
        <v>0</v>
      </c>
      <c r="I26" s="13">
        <f t="shared" si="5"/>
        <v>6036580</v>
      </c>
    </row>
    <row r="27" spans="1:9" ht="14.25" customHeight="1">
      <c r="A27" s="99"/>
      <c r="B27" s="99"/>
      <c r="C27" s="10" t="s">
        <v>99</v>
      </c>
      <c r="D27" s="13">
        <v>9062101</v>
      </c>
      <c r="E27" s="13">
        <v>0</v>
      </c>
      <c r="F27" s="13">
        <v>0</v>
      </c>
      <c r="G27" s="13">
        <f t="shared" si="4"/>
        <v>9062101</v>
      </c>
      <c r="H27" s="13">
        <v>0</v>
      </c>
      <c r="I27" s="13">
        <f t="shared" si="5"/>
        <v>9062101</v>
      </c>
    </row>
    <row r="28" spans="1:9" ht="14.25" customHeight="1">
      <c r="A28" s="99"/>
      <c r="B28" s="99"/>
      <c r="C28" s="10" t="s">
        <v>100</v>
      </c>
      <c r="D28" s="13">
        <v>4277905</v>
      </c>
      <c r="E28" s="13">
        <v>0</v>
      </c>
      <c r="F28" s="13">
        <v>0</v>
      </c>
      <c r="G28" s="13">
        <f t="shared" si="4"/>
        <v>4277905</v>
      </c>
      <c r="H28" s="13">
        <v>0</v>
      </c>
      <c r="I28" s="13">
        <f t="shared" si="5"/>
        <v>4277905</v>
      </c>
    </row>
    <row r="29" spans="1:9" ht="14.25" customHeight="1">
      <c r="A29" s="99"/>
      <c r="B29" s="99"/>
      <c r="C29" s="10" t="s">
        <v>101</v>
      </c>
      <c r="D29" s="13">
        <v>188871</v>
      </c>
      <c r="E29" s="13">
        <v>0</v>
      </c>
      <c r="F29" s="13">
        <v>0</v>
      </c>
      <c r="G29" s="13">
        <f t="shared" si="4"/>
        <v>188871</v>
      </c>
      <c r="H29" s="13">
        <v>0</v>
      </c>
      <c r="I29" s="13">
        <f t="shared" si="5"/>
        <v>188871</v>
      </c>
    </row>
    <row r="30" spans="1:9" ht="14.25" customHeight="1">
      <c r="A30" s="99"/>
      <c r="B30" s="99"/>
      <c r="C30" s="10" t="s">
        <v>102</v>
      </c>
      <c r="D30" s="13">
        <v>1343574</v>
      </c>
      <c r="E30" s="13">
        <v>0</v>
      </c>
      <c r="F30" s="13">
        <v>0</v>
      </c>
      <c r="G30" s="13">
        <f t="shared" si="4"/>
        <v>1343574</v>
      </c>
      <c r="H30" s="13">
        <v>0</v>
      </c>
      <c r="I30" s="13">
        <f t="shared" si="5"/>
        <v>1343574</v>
      </c>
    </row>
    <row r="31" spans="1:9" ht="14.25" customHeight="1">
      <c r="A31" s="99"/>
      <c r="B31" s="99"/>
      <c r="C31" s="10" t="s">
        <v>103</v>
      </c>
      <c r="D31" s="13">
        <v>1843253</v>
      </c>
      <c r="E31" s="13">
        <v>0</v>
      </c>
      <c r="F31" s="13">
        <v>0</v>
      </c>
      <c r="G31" s="13">
        <f t="shared" si="4"/>
        <v>1843253</v>
      </c>
      <c r="H31" s="13">
        <v>0</v>
      </c>
      <c r="I31" s="13">
        <f t="shared" si="5"/>
        <v>1843253</v>
      </c>
    </row>
    <row r="32" spans="1:9" ht="14.25" customHeight="1">
      <c r="A32" s="99"/>
      <c r="B32" s="99"/>
      <c r="C32" s="10" t="s">
        <v>104</v>
      </c>
      <c r="D32" s="13">
        <v>409083</v>
      </c>
      <c r="E32" s="13">
        <v>0</v>
      </c>
      <c r="F32" s="13">
        <v>0</v>
      </c>
      <c r="G32" s="13">
        <f t="shared" si="4"/>
        <v>409083</v>
      </c>
      <c r="H32" s="13">
        <v>0</v>
      </c>
      <c r="I32" s="13">
        <f t="shared" si="5"/>
        <v>409083</v>
      </c>
    </row>
    <row r="33" spans="1:9" ht="14.25" customHeight="1">
      <c r="A33" s="99"/>
      <c r="B33" s="99"/>
      <c r="C33" s="10" t="s">
        <v>105</v>
      </c>
      <c r="D33" s="13">
        <v>874541</v>
      </c>
      <c r="E33" s="13">
        <v>0</v>
      </c>
      <c r="F33" s="13">
        <v>0</v>
      </c>
      <c r="G33" s="13">
        <f t="shared" si="4"/>
        <v>874541</v>
      </c>
      <c r="H33" s="13">
        <v>0</v>
      </c>
      <c r="I33" s="13">
        <f t="shared" si="5"/>
        <v>874541</v>
      </c>
    </row>
    <row r="34" spans="1:9" ht="14.25" customHeight="1">
      <c r="A34" s="99"/>
      <c r="B34" s="99"/>
      <c r="C34" s="10" t="s">
        <v>106</v>
      </c>
      <c r="D34" s="13">
        <v>124874</v>
      </c>
      <c r="E34" s="13">
        <v>0</v>
      </c>
      <c r="F34" s="13">
        <v>0</v>
      </c>
      <c r="G34" s="13">
        <f t="shared" si="4"/>
        <v>124874</v>
      </c>
      <c r="H34" s="13">
        <v>0</v>
      </c>
      <c r="I34" s="13">
        <f t="shared" si="5"/>
        <v>124874</v>
      </c>
    </row>
    <row r="35" spans="1:9" ht="14.25" customHeight="1">
      <c r="A35" s="99"/>
      <c r="B35" s="99"/>
      <c r="C35" s="10" t="s">
        <v>107</v>
      </c>
      <c r="D35" s="13">
        <v>5346347</v>
      </c>
      <c r="E35" s="13">
        <v>0</v>
      </c>
      <c r="F35" s="13">
        <v>0</v>
      </c>
      <c r="G35" s="13">
        <f t="shared" si="4"/>
        <v>5346347</v>
      </c>
      <c r="H35" s="13">
        <v>0</v>
      </c>
      <c r="I35" s="13">
        <f t="shared" si="5"/>
        <v>5346347</v>
      </c>
    </row>
    <row r="36" spans="1:9" ht="14.25" customHeight="1">
      <c r="A36" s="99"/>
      <c r="B36" s="99"/>
      <c r="C36" s="10" t="s">
        <v>108</v>
      </c>
      <c r="D36" s="13">
        <v>253686</v>
      </c>
      <c r="E36" s="13">
        <v>0</v>
      </c>
      <c r="F36" s="13">
        <v>0</v>
      </c>
      <c r="G36" s="13">
        <f t="shared" si="4"/>
        <v>253686</v>
      </c>
      <c r="H36" s="13">
        <v>0</v>
      </c>
      <c r="I36" s="13">
        <f t="shared" si="5"/>
        <v>253686</v>
      </c>
    </row>
    <row r="37" spans="1:9" ht="14.25" customHeight="1">
      <c r="A37" s="99"/>
      <c r="B37" s="99"/>
      <c r="C37" s="10" t="s">
        <v>109</v>
      </c>
      <c r="D37" s="13">
        <v>206766</v>
      </c>
      <c r="E37" s="13">
        <v>0</v>
      </c>
      <c r="F37" s="13">
        <v>0</v>
      </c>
      <c r="G37" s="13">
        <f t="shared" si="4"/>
        <v>206766</v>
      </c>
      <c r="H37" s="13">
        <v>0</v>
      </c>
      <c r="I37" s="13">
        <f t="shared" si="5"/>
        <v>206766</v>
      </c>
    </row>
    <row r="38" spans="1:9" ht="14.25" customHeight="1">
      <c r="A38" s="99"/>
      <c r="B38" s="99"/>
      <c r="C38" s="10" t="s">
        <v>110</v>
      </c>
      <c r="D38" s="13">
        <v>46920</v>
      </c>
      <c r="E38" s="13">
        <v>0</v>
      </c>
      <c r="F38" s="13">
        <v>0</v>
      </c>
      <c r="G38" s="13">
        <f t="shared" si="4"/>
        <v>46920</v>
      </c>
      <c r="H38" s="13">
        <v>0</v>
      </c>
      <c r="I38" s="13">
        <f t="shared" si="5"/>
        <v>46920</v>
      </c>
    </row>
    <row r="39" spans="1:9" ht="14.25" customHeight="1">
      <c r="A39" s="99"/>
      <c r="B39" s="99"/>
      <c r="C39" s="10" t="s">
        <v>111</v>
      </c>
      <c r="D39" s="13">
        <v>526630</v>
      </c>
      <c r="E39" s="13">
        <v>0</v>
      </c>
      <c r="F39" s="13">
        <v>0</v>
      </c>
      <c r="G39" s="13">
        <f t="shared" si="4"/>
        <v>526630</v>
      </c>
      <c r="H39" s="13">
        <v>0</v>
      </c>
      <c r="I39" s="13">
        <f t="shared" si="5"/>
        <v>526630</v>
      </c>
    </row>
    <row r="40" spans="1:9" ht="14.25" customHeight="1">
      <c r="A40" s="99"/>
      <c r="B40" s="99"/>
      <c r="C40" s="10" t="s">
        <v>112</v>
      </c>
      <c r="D40" s="13">
        <v>412168</v>
      </c>
      <c r="E40" s="13">
        <v>0</v>
      </c>
      <c r="F40" s="13">
        <v>0</v>
      </c>
      <c r="G40" s="13">
        <f t="shared" si="4"/>
        <v>412168</v>
      </c>
      <c r="H40" s="13">
        <v>0</v>
      </c>
      <c r="I40" s="13">
        <f t="shared" si="5"/>
        <v>412168</v>
      </c>
    </row>
    <row r="41" spans="1:9" ht="14.25" customHeight="1">
      <c r="A41" s="99"/>
      <c r="B41" s="99"/>
      <c r="C41" s="10" t="s">
        <v>113</v>
      </c>
      <c r="D41" s="13">
        <v>149079</v>
      </c>
      <c r="E41" s="13">
        <v>0</v>
      </c>
      <c r="F41" s="13">
        <v>0</v>
      </c>
      <c r="G41" s="13">
        <f t="shared" si="4"/>
        <v>149079</v>
      </c>
      <c r="H41" s="13">
        <v>0</v>
      </c>
      <c r="I41" s="13">
        <f t="shared" si="5"/>
        <v>149079</v>
      </c>
    </row>
    <row r="42" spans="1:9" ht="14.25" customHeight="1">
      <c r="A42" s="99"/>
      <c r="B42" s="99"/>
      <c r="C42" s="10" t="s">
        <v>114</v>
      </c>
      <c r="D42" s="13">
        <v>641216</v>
      </c>
      <c r="E42" s="13">
        <v>0</v>
      </c>
      <c r="F42" s="13">
        <v>0</v>
      </c>
      <c r="G42" s="13">
        <f t="shared" si="4"/>
        <v>641216</v>
      </c>
      <c r="H42" s="13">
        <v>0</v>
      </c>
      <c r="I42" s="13">
        <f t="shared" si="5"/>
        <v>641216</v>
      </c>
    </row>
    <row r="43" spans="1:9" ht="14.25" customHeight="1">
      <c r="A43" s="99"/>
      <c r="B43" s="99"/>
      <c r="C43" s="10" t="s">
        <v>115</v>
      </c>
      <c r="D43" s="13">
        <v>192539</v>
      </c>
      <c r="E43" s="13">
        <v>0</v>
      </c>
      <c r="F43" s="13">
        <v>0</v>
      </c>
      <c r="G43" s="13">
        <f t="shared" si="4"/>
        <v>192539</v>
      </c>
      <c r="H43" s="13">
        <v>0</v>
      </c>
      <c r="I43" s="13">
        <f t="shared" si="5"/>
        <v>192539</v>
      </c>
    </row>
    <row r="44" spans="1:9" ht="14.25" customHeight="1">
      <c r="A44" s="99"/>
      <c r="B44" s="99"/>
      <c r="C44" s="10" t="s">
        <v>116</v>
      </c>
      <c r="D44" s="13">
        <v>75533</v>
      </c>
      <c r="E44" s="13">
        <v>0</v>
      </c>
      <c r="F44" s="13">
        <v>0</v>
      </c>
      <c r="G44" s="13">
        <f t="shared" si="4"/>
        <v>75533</v>
      </c>
      <c r="H44" s="13">
        <v>0</v>
      </c>
      <c r="I44" s="13">
        <f t="shared" si="5"/>
        <v>75533</v>
      </c>
    </row>
    <row r="45" spans="1:9" ht="14.25" customHeight="1">
      <c r="A45" s="99"/>
      <c r="B45" s="99"/>
      <c r="C45" s="10" t="s">
        <v>117</v>
      </c>
      <c r="D45" s="13">
        <v>194400</v>
      </c>
      <c r="E45" s="13">
        <v>0</v>
      </c>
      <c r="F45" s="13">
        <v>0</v>
      </c>
      <c r="G45" s="13">
        <f t="shared" si="4"/>
        <v>194400</v>
      </c>
      <c r="H45" s="13">
        <v>0</v>
      </c>
      <c r="I45" s="13">
        <f t="shared" si="5"/>
        <v>194400</v>
      </c>
    </row>
    <row r="46" spans="1:9" ht="14.25" customHeight="1">
      <c r="A46" s="99"/>
      <c r="B46" s="99"/>
      <c r="C46" s="10" t="s">
        <v>118</v>
      </c>
      <c r="D46" s="13">
        <v>1671677</v>
      </c>
      <c r="E46" s="13">
        <v>0</v>
      </c>
      <c r="F46" s="13">
        <v>0</v>
      </c>
      <c r="G46" s="13">
        <f t="shared" si="4"/>
        <v>1671677</v>
      </c>
      <c r="H46" s="13">
        <v>0</v>
      </c>
      <c r="I46" s="13">
        <f t="shared" si="5"/>
        <v>1671677</v>
      </c>
    </row>
    <row r="47" spans="1:9" ht="14.25" customHeight="1">
      <c r="A47" s="99"/>
      <c r="B47" s="99"/>
      <c r="C47" s="10" t="s">
        <v>119</v>
      </c>
      <c r="D47" s="13">
        <v>60856</v>
      </c>
      <c r="E47" s="13">
        <v>0</v>
      </c>
      <c r="F47" s="13">
        <v>0</v>
      </c>
      <c r="G47" s="13">
        <f t="shared" si="4"/>
        <v>60856</v>
      </c>
      <c r="H47" s="13">
        <v>0</v>
      </c>
      <c r="I47" s="13">
        <f t="shared" si="5"/>
        <v>60856</v>
      </c>
    </row>
    <row r="48" spans="1:9" ht="14.25" customHeight="1">
      <c r="A48" s="99"/>
      <c r="B48" s="99"/>
      <c r="C48" s="10" t="s">
        <v>120</v>
      </c>
      <c r="D48" s="13">
        <v>369256</v>
      </c>
      <c r="E48" s="13">
        <v>0</v>
      </c>
      <c r="F48" s="13">
        <v>0</v>
      </c>
      <c r="G48" s="13">
        <f t="shared" si="4"/>
        <v>369256</v>
      </c>
      <c r="H48" s="13">
        <v>0</v>
      </c>
      <c r="I48" s="13">
        <f t="shared" si="5"/>
        <v>369256</v>
      </c>
    </row>
    <row r="49" spans="1:9" ht="14.25" customHeight="1">
      <c r="A49" s="99"/>
      <c r="B49" s="99"/>
      <c r="C49" s="10" t="s">
        <v>106</v>
      </c>
      <c r="D49" s="13">
        <v>401304</v>
      </c>
      <c r="E49" s="13">
        <v>0</v>
      </c>
      <c r="F49" s="13">
        <v>0</v>
      </c>
      <c r="G49" s="13">
        <f t="shared" si="4"/>
        <v>401304</v>
      </c>
      <c r="H49" s="13">
        <v>0</v>
      </c>
      <c r="I49" s="13">
        <f t="shared" si="5"/>
        <v>401304</v>
      </c>
    </row>
    <row r="50" spans="1:9" ht="14.25" customHeight="1">
      <c r="A50" s="99"/>
      <c r="B50" s="99"/>
      <c r="C50" s="10" t="s">
        <v>121</v>
      </c>
      <c r="D50" s="13">
        <v>10000</v>
      </c>
      <c r="E50" s="13">
        <v>0</v>
      </c>
      <c r="F50" s="13">
        <v>0</v>
      </c>
      <c r="G50" s="13">
        <f t="shared" si="4"/>
        <v>10000</v>
      </c>
      <c r="H50" s="13">
        <v>0</v>
      </c>
      <c r="I50" s="13">
        <f t="shared" si="5"/>
        <v>10000</v>
      </c>
    </row>
    <row r="51" spans="1:9" ht="14.25" customHeight="1">
      <c r="A51" s="99"/>
      <c r="B51" s="99"/>
      <c r="C51" s="10" t="s">
        <v>122</v>
      </c>
      <c r="D51" s="13">
        <v>4650</v>
      </c>
      <c r="E51" s="13">
        <v>0</v>
      </c>
      <c r="F51" s="13">
        <v>0</v>
      </c>
      <c r="G51" s="13">
        <f t="shared" si="4"/>
        <v>4650</v>
      </c>
      <c r="H51" s="13">
        <v>0</v>
      </c>
      <c r="I51" s="13">
        <f t="shared" si="5"/>
        <v>4650</v>
      </c>
    </row>
    <row r="52" spans="1:9" ht="14.25" customHeight="1">
      <c r="A52" s="99"/>
      <c r="B52" s="99"/>
      <c r="C52" s="10" t="s">
        <v>123</v>
      </c>
      <c r="D52" s="13">
        <v>241128</v>
      </c>
      <c r="E52" s="13">
        <v>0</v>
      </c>
      <c r="F52" s="13">
        <v>0</v>
      </c>
      <c r="G52" s="13">
        <f t="shared" si="4"/>
        <v>241128</v>
      </c>
      <c r="H52" s="13">
        <v>0</v>
      </c>
      <c r="I52" s="13">
        <f t="shared" si="5"/>
        <v>241128</v>
      </c>
    </row>
    <row r="53" spans="1:9" ht="14.25" customHeight="1">
      <c r="A53" s="99"/>
      <c r="B53" s="99"/>
      <c r="C53" s="10" t="s">
        <v>124</v>
      </c>
      <c r="D53" s="13">
        <v>56900</v>
      </c>
      <c r="E53" s="13">
        <v>0</v>
      </c>
      <c r="F53" s="13">
        <v>0</v>
      </c>
      <c r="G53" s="13">
        <f t="shared" si="4"/>
        <v>56900</v>
      </c>
      <c r="H53" s="13">
        <v>0</v>
      </c>
      <c r="I53" s="13">
        <f t="shared" si="5"/>
        <v>56900</v>
      </c>
    </row>
    <row r="54" spans="1:9" ht="14.25" customHeight="1">
      <c r="A54" s="99"/>
      <c r="B54" s="99"/>
      <c r="C54" s="10" t="s">
        <v>125</v>
      </c>
      <c r="D54" s="13">
        <v>85325</v>
      </c>
      <c r="E54" s="13">
        <v>0</v>
      </c>
      <c r="F54" s="13">
        <v>0</v>
      </c>
      <c r="G54" s="13">
        <f t="shared" si="4"/>
        <v>85325</v>
      </c>
      <c r="H54" s="13">
        <v>0</v>
      </c>
      <c r="I54" s="13">
        <f t="shared" si="5"/>
        <v>85325</v>
      </c>
    </row>
    <row r="55" spans="1:9" ht="14.25" customHeight="1">
      <c r="A55" s="99"/>
      <c r="B55" s="99"/>
      <c r="C55" s="10" t="s">
        <v>126</v>
      </c>
      <c r="D55" s="68">
        <v>85325</v>
      </c>
      <c r="E55" s="13">
        <v>0</v>
      </c>
      <c r="F55" s="13">
        <v>0</v>
      </c>
      <c r="G55" s="13">
        <f t="shared" si="0"/>
        <v>85325</v>
      </c>
      <c r="H55" s="13">
        <v>0</v>
      </c>
      <c r="I55" s="13">
        <f t="shared" si="1"/>
        <v>85325</v>
      </c>
    </row>
    <row r="56" spans="1:9" ht="14.25" customHeight="1">
      <c r="A56" s="99"/>
      <c r="B56" s="100"/>
      <c r="C56" s="8" t="s">
        <v>79</v>
      </c>
      <c r="D56" s="14">
        <v>65400584</v>
      </c>
      <c r="E56" s="14">
        <v>0</v>
      </c>
      <c r="F56" s="14">
        <v>0</v>
      </c>
      <c r="G56" s="14">
        <f t="shared" si="0"/>
        <v>65400584</v>
      </c>
      <c r="H56" s="14">
        <v>0</v>
      </c>
      <c r="I56" s="14">
        <f t="shared" si="1"/>
        <v>65400584</v>
      </c>
    </row>
    <row r="57" spans="1:9" ht="14.25" customHeight="1">
      <c r="A57" s="100"/>
      <c r="B57" s="104" t="s">
        <v>80</v>
      </c>
      <c r="C57" s="105"/>
      <c r="D57" s="24">
        <f t="shared" ref="D57:I57" si="6">D19-D56</f>
        <v>11321398</v>
      </c>
      <c r="E57" s="24">
        <f t="shared" si="6"/>
        <v>0</v>
      </c>
      <c r="F57" s="24">
        <f t="shared" si="6"/>
        <v>0</v>
      </c>
      <c r="G57" s="24">
        <f t="shared" si="6"/>
        <v>11321398</v>
      </c>
      <c r="H57" s="24">
        <f t="shared" si="6"/>
        <v>0</v>
      </c>
      <c r="I57" s="24">
        <f t="shared" si="6"/>
        <v>11321398</v>
      </c>
    </row>
    <row r="58" spans="1:9" ht="14.25" customHeight="1">
      <c r="A58" s="99" t="s">
        <v>45</v>
      </c>
      <c r="B58" s="119" t="s">
        <v>13</v>
      </c>
      <c r="C58" s="10"/>
      <c r="D58" s="78">
        <v>0</v>
      </c>
      <c r="E58" s="13">
        <v>0</v>
      </c>
      <c r="F58" s="13">
        <v>0</v>
      </c>
      <c r="G58" s="13">
        <f t="shared" ref="G58:G61" si="7">SUM(D58:F58)</f>
        <v>0</v>
      </c>
      <c r="H58" s="13">
        <v>0</v>
      </c>
      <c r="I58" s="13">
        <f t="shared" ref="I58:I61" si="8">SUM(G58:H58)</f>
        <v>0</v>
      </c>
    </row>
    <row r="59" spans="1:9" ht="14.25" customHeight="1">
      <c r="A59" s="99"/>
      <c r="B59" s="120"/>
      <c r="C59" s="8" t="s">
        <v>40</v>
      </c>
      <c r="D59" s="14"/>
      <c r="E59" s="14"/>
      <c r="F59" s="14"/>
      <c r="G59" s="14">
        <f t="shared" si="7"/>
        <v>0</v>
      </c>
      <c r="H59" s="14"/>
      <c r="I59" s="14">
        <f t="shared" si="8"/>
        <v>0</v>
      </c>
    </row>
    <row r="60" spans="1:9" ht="14.25" customHeight="1">
      <c r="A60" s="99"/>
      <c r="B60" s="98" t="s">
        <v>12</v>
      </c>
      <c r="C60" s="79"/>
      <c r="D60" s="78">
        <v>0</v>
      </c>
      <c r="E60" s="78">
        <v>0</v>
      </c>
      <c r="F60" s="78">
        <v>0</v>
      </c>
      <c r="G60" s="78">
        <f t="shared" si="7"/>
        <v>0</v>
      </c>
      <c r="H60" s="78">
        <v>0</v>
      </c>
      <c r="I60" s="78">
        <f t="shared" si="8"/>
        <v>0</v>
      </c>
    </row>
    <row r="61" spans="1:9" ht="14.25" customHeight="1">
      <c r="A61" s="99"/>
      <c r="B61" s="107"/>
      <c r="C61" s="8" t="s">
        <v>44</v>
      </c>
      <c r="D61" s="14"/>
      <c r="E61" s="14"/>
      <c r="F61" s="14"/>
      <c r="G61" s="14">
        <f t="shared" si="7"/>
        <v>0</v>
      </c>
      <c r="H61" s="14"/>
      <c r="I61" s="14">
        <f t="shared" si="8"/>
        <v>0</v>
      </c>
    </row>
    <row r="62" spans="1:9" ht="14.25" customHeight="1">
      <c r="A62" s="100"/>
      <c r="B62" s="104" t="s">
        <v>43</v>
      </c>
      <c r="C62" s="105"/>
      <c r="D62" s="24">
        <f t="shared" ref="D62:I62" si="9">D59-D61</f>
        <v>0</v>
      </c>
      <c r="E62" s="24">
        <f t="shared" si="9"/>
        <v>0</v>
      </c>
      <c r="F62" s="24">
        <f t="shared" si="9"/>
        <v>0</v>
      </c>
      <c r="G62" s="24">
        <f t="shared" si="9"/>
        <v>0</v>
      </c>
      <c r="H62" s="24">
        <f t="shared" si="9"/>
        <v>0</v>
      </c>
      <c r="I62" s="24">
        <f t="shared" si="9"/>
        <v>0</v>
      </c>
    </row>
    <row r="63" spans="1:9" ht="14.25" customHeight="1">
      <c r="A63" s="98" t="s">
        <v>50</v>
      </c>
      <c r="B63" s="98" t="s">
        <v>13</v>
      </c>
      <c r="C63" s="10" t="s">
        <v>139</v>
      </c>
      <c r="D63" s="15">
        <v>887754</v>
      </c>
      <c r="E63" s="15">
        <v>0</v>
      </c>
      <c r="F63" s="15">
        <v>0</v>
      </c>
      <c r="G63" s="13">
        <f t="shared" ref="G63:G70" si="10">SUM(D63:F63)</f>
        <v>887754</v>
      </c>
      <c r="H63" s="13">
        <v>-887754</v>
      </c>
      <c r="I63" s="13">
        <f t="shared" ref="I63:I70" si="11">SUM(G63:H63)</f>
        <v>0</v>
      </c>
    </row>
    <row r="64" spans="1:9" ht="14.25" customHeight="1">
      <c r="A64" s="118"/>
      <c r="B64" s="107"/>
      <c r="C64" s="8" t="s">
        <v>81</v>
      </c>
      <c r="D64" s="14">
        <v>887754</v>
      </c>
      <c r="E64" s="14">
        <v>0</v>
      </c>
      <c r="F64" s="14">
        <v>0</v>
      </c>
      <c r="G64" s="14">
        <f t="shared" si="10"/>
        <v>887754</v>
      </c>
      <c r="H64" s="14">
        <v>-887754</v>
      </c>
      <c r="I64" s="14">
        <f t="shared" si="11"/>
        <v>0</v>
      </c>
    </row>
    <row r="65" spans="1:9" ht="14.25" customHeight="1">
      <c r="A65" s="118"/>
      <c r="B65" s="98" t="s">
        <v>12</v>
      </c>
      <c r="C65" s="10" t="s">
        <v>127</v>
      </c>
      <c r="D65" s="13">
        <v>9172760</v>
      </c>
      <c r="E65" s="13">
        <v>0</v>
      </c>
      <c r="F65" s="13">
        <v>0</v>
      </c>
      <c r="G65" s="13">
        <f t="shared" si="10"/>
        <v>9172760</v>
      </c>
      <c r="H65" s="13">
        <v>0</v>
      </c>
      <c r="I65" s="13">
        <f t="shared" si="11"/>
        <v>9172760</v>
      </c>
    </row>
    <row r="66" spans="1:9" ht="14.25" customHeight="1">
      <c r="A66" s="118"/>
      <c r="B66" s="99"/>
      <c r="C66" s="10" t="s">
        <v>128</v>
      </c>
      <c r="D66" s="13">
        <v>1172760</v>
      </c>
      <c r="E66" s="13">
        <v>0</v>
      </c>
      <c r="F66" s="13">
        <v>0</v>
      </c>
      <c r="G66" s="13">
        <f>SUM(D66:F66)</f>
        <v>1172760</v>
      </c>
      <c r="H66" s="13">
        <v>0</v>
      </c>
      <c r="I66" s="13">
        <f>SUM(G66:H66)</f>
        <v>1172760</v>
      </c>
    </row>
    <row r="67" spans="1:9" ht="14.25" customHeight="1">
      <c r="A67" s="118"/>
      <c r="B67" s="99"/>
      <c r="C67" s="10" t="s">
        <v>129</v>
      </c>
      <c r="D67" s="13">
        <v>1172760</v>
      </c>
      <c r="E67" s="13">
        <v>0</v>
      </c>
      <c r="F67" s="13">
        <v>0</v>
      </c>
      <c r="G67" s="13">
        <f>SUM(D67:F67)</f>
        <v>1172760</v>
      </c>
      <c r="H67" s="13">
        <v>0</v>
      </c>
      <c r="I67" s="13">
        <f>SUM(G67:H67)</f>
        <v>1172760</v>
      </c>
    </row>
    <row r="68" spans="1:9" ht="14.25" customHeight="1">
      <c r="A68" s="118"/>
      <c r="B68" s="99"/>
      <c r="C68" s="10" t="s">
        <v>130</v>
      </c>
      <c r="D68" s="13">
        <v>8000000</v>
      </c>
      <c r="E68" s="13">
        <v>0</v>
      </c>
      <c r="F68" s="13">
        <v>0</v>
      </c>
      <c r="G68" s="13">
        <f>SUM(D68:F68)</f>
        <v>8000000</v>
      </c>
      <c r="H68" s="13">
        <v>0</v>
      </c>
      <c r="I68" s="13">
        <f>SUM(G68:H68)</f>
        <v>8000000</v>
      </c>
    </row>
    <row r="69" spans="1:9" ht="14.25" customHeight="1">
      <c r="A69" s="118"/>
      <c r="B69" s="118"/>
      <c r="C69" s="10" t="s">
        <v>140</v>
      </c>
      <c r="D69" s="13">
        <v>887754</v>
      </c>
      <c r="E69" s="13">
        <v>0</v>
      </c>
      <c r="F69" s="13">
        <v>0</v>
      </c>
      <c r="G69" s="13">
        <f t="shared" si="10"/>
        <v>887754</v>
      </c>
      <c r="H69" s="13">
        <v>-887754</v>
      </c>
      <c r="I69" s="13">
        <f t="shared" si="11"/>
        <v>0</v>
      </c>
    </row>
    <row r="70" spans="1:9" ht="14.25" customHeight="1">
      <c r="A70" s="118"/>
      <c r="B70" s="107"/>
      <c r="C70" s="81" t="s">
        <v>77</v>
      </c>
      <c r="D70" s="78">
        <v>10060514</v>
      </c>
      <c r="E70" s="78">
        <v>0</v>
      </c>
      <c r="F70" s="78">
        <v>0</v>
      </c>
      <c r="G70" s="78">
        <f t="shared" si="10"/>
        <v>10060514</v>
      </c>
      <c r="H70" s="78">
        <v>-887754</v>
      </c>
      <c r="I70" s="78">
        <f t="shared" si="11"/>
        <v>9172760</v>
      </c>
    </row>
    <row r="71" spans="1:9" ht="14.25" customHeight="1">
      <c r="A71" s="107"/>
      <c r="B71" s="104" t="s">
        <v>78</v>
      </c>
      <c r="C71" s="105"/>
      <c r="D71" s="24">
        <f t="shared" ref="D71:I71" si="12">D64-D70</f>
        <v>-9172760</v>
      </c>
      <c r="E71" s="24">
        <f t="shared" si="12"/>
        <v>0</v>
      </c>
      <c r="F71" s="24">
        <f t="shared" si="12"/>
        <v>0</v>
      </c>
      <c r="G71" s="24">
        <f t="shared" si="12"/>
        <v>-9172760</v>
      </c>
      <c r="H71" s="24">
        <f t="shared" si="12"/>
        <v>0</v>
      </c>
      <c r="I71" s="24">
        <f t="shared" si="12"/>
        <v>-9172760</v>
      </c>
    </row>
    <row r="72" spans="1:9" ht="14.25" customHeight="1">
      <c r="A72" s="104" t="s">
        <v>71</v>
      </c>
      <c r="B72" s="115"/>
      <c r="C72" s="105"/>
      <c r="D72" s="24">
        <f t="shared" ref="D72:I72" si="13">D57+D62+D71</f>
        <v>2148638</v>
      </c>
      <c r="E72" s="24">
        <f t="shared" si="13"/>
        <v>0</v>
      </c>
      <c r="F72" s="24">
        <f t="shared" si="13"/>
        <v>0</v>
      </c>
      <c r="G72" s="24">
        <f t="shared" si="13"/>
        <v>2148638</v>
      </c>
      <c r="H72" s="24">
        <f t="shared" si="13"/>
        <v>0</v>
      </c>
      <c r="I72" s="24">
        <f t="shared" si="13"/>
        <v>2148638</v>
      </c>
    </row>
    <row r="73" spans="1:9" ht="14.25" customHeight="1">
      <c r="A73" s="82"/>
      <c r="B73" s="82"/>
      <c r="C73" s="82"/>
      <c r="D73" s="16"/>
      <c r="E73" s="16"/>
      <c r="F73" s="16"/>
      <c r="G73" s="16"/>
      <c r="H73" s="16"/>
      <c r="I73" s="16"/>
    </row>
    <row r="74" spans="1:9" s="3" customFormat="1" ht="14.25" customHeight="1">
      <c r="A74" s="104" t="s">
        <v>72</v>
      </c>
      <c r="B74" s="115"/>
      <c r="C74" s="105"/>
      <c r="D74" s="24">
        <v>16348362</v>
      </c>
      <c r="E74" s="24">
        <v>0</v>
      </c>
      <c r="F74" s="24">
        <v>0</v>
      </c>
      <c r="G74" s="14">
        <f>SUM(D74:F74)</f>
        <v>16348362</v>
      </c>
      <c r="H74" s="14">
        <v>0</v>
      </c>
      <c r="I74" s="14">
        <f>SUM(G74:H74)</f>
        <v>16348362</v>
      </c>
    </row>
    <row r="75" spans="1:9" ht="14.25" customHeight="1">
      <c r="A75" s="104" t="s">
        <v>73</v>
      </c>
      <c r="B75" s="115"/>
      <c r="C75" s="105"/>
      <c r="D75" s="24">
        <f t="shared" ref="D75:I75" si="14">D72+D74</f>
        <v>18497000</v>
      </c>
      <c r="E75" s="24">
        <f t="shared" si="14"/>
        <v>0</v>
      </c>
      <c r="F75" s="24">
        <f t="shared" si="14"/>
        <v>0</v>
      </c>
      <c r="G75" s="24">
        <f t="shared" si="14"/>
        <v>18497000</v>
      </c>
      <c r="H75" s="24">
        <f t="shared" si="14"/>
        <v>0</v>
      </c>
      <c r="I75" s="24">
        <f t="shared" si="14"/>
        <v>18497000</v>
      </c>
    </row>
    <row r="76" spans="1:9" ht="14.25" customHeight="1"/>
    <row r="77" spans="1:9" ht="14.25" customHeight="1"/>
    <row r="78" spans="1:9" ht="14.25" customHeight="1"/>
    <row r="79" spans="1:9" ht="14.25" customHeight="1"/>
    <row r="80" spans="1:9" ht="14.25" customHeight="1"/>
    <row r="81" ht="14.25" customHeight="1"/>
    <row r="82" ht="14.25" customHeight="1"/>
    <row r="83" ht="14.25" customHeight="1"/>
    <row r="84" ht="14.25" customHeight="1"/>
  </sheetData>
  <sheetProtection password="F3FB" sheet="1" scenarios="1" selectLockedCells="1"/>
  <mergeCells count="24">
    <mergeCell ref="A3:I3"/>
    <mergeCell ref="A5:I5"/>
    <mergeCell ref="A7:C8"/>
    <mergeCell ref="D7:D8"/>
    <mergeCell ref="F7:F8"/>
    <mergeCell ref="G7:G8"/>
    <mergeCell ref="H7:H8"/>
    <mergeCell ref="I7:I8"/>
    <mergeCell ref="A75:C75"/>
    <mergeCell ref="E7:E8"/>
    <mergeCell ref="A63:A71"/>
    <mergeCell ref="B63:B64"/>
    <mergeCell ref="B65:B70"/>
    <mergeCell ref="B71:C71"/>
    <mergeCell ref="A72:C72"/>
    <mergeCell ref="A74:C74"/>
    <mergeCell ref="A9:A57"/>
    <mergeCell ref="B9:B19"/>
    <mergeCell ref="B20:B56"/>
    <mergeCell ref="B57:C57"/>
    <mergeCell ref="A58:A62"/>
    <mergeCell ref="B58:B59"/>
    <mergeCell ref="B60:B61"/>
    <mergeCell ref="B62:C62"/>
  </mergeCells>
  <phoneticPr fontId="2"/>
  <pageMargins left="0" right="0" top="0.39370078740157483" bottom="0" header="0" footer="0"/>
  <pageSetup paperSize="9" firstPageNumber="2" orientation="portrait" useFirstPageNumber="1" horizontalDpi="300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view="pageBreakPreview" zoomScaleNormal="100" zoomScaleSheetLayoutView="100" workbookViewId="0"/>
  </sheetViews>
  <sheetFormatPr defaultRowHeight="13.5"/>
  <cols>
    <col min="1" max="1" width="3.75" style="1" customWidth="1"/>
    <col min="2" max="2" width="3.375" style="1" customWidth="1"/>
    <col min="3" max="3" width="36.125" style="1" customWidth="1"/>
    <col min="4" max="5" width="8.125" style="1" customWidth="1"/>
    <col min="6" max="6" width="8.125" style="2" customWidth="1"/>
    <col min="7" max="7" width="8.125" style="1" customWidth="1"/>
    <col min="8" max="16384" width="9" style="1"/>
  </cols>
  <sheetData>
    <row r="1" spans="1:7" ht="21.75" customHeight="1">
      <c r="A1" s="20"/>
      <c r="B1" s="20"/>
      <c r="C1" s="20"/>
      <c r="D1" s="20"/>
      <c r="E1" s="20"/>
      <c r="F1" s="75"/>
      <c r="G1" s="20"/>
    </row>
    <row r="2" spans="1:7">
      <c r="A2" s="75"/>
      <c r="B2" s="75"/>
      <c r="C2" s="75"/>
      <c r="D2" s="86"/>
      <c r="E2" s="86"/>
      <c r="F2" s="85"/>
      <c r="G2" s="86" t="s">
        <v>148</v>
      </c>
    </row>
    <row r="3" spans="1:7" ht="14.25">
      <c r="A3" s="111" t="s">
        <v>149</v>
      </c>
      <c r="B3" s="111"/>
      <c r="C3" s="111"/>
      <c r="D3" s="111"/>
      <c r="E3" s="111"/>
      <c r="F3" s="111"/>
      <c r="G3" s="111"/>
    </row>
    <row r="4" spans="1:7">
      <c r="A4" s="25"/>
      <c r="B4" s="25"/>
      <c r="C4" s="25"/>
      <c r="D4" s="75"/>
      <c r="E4" s="75"/>
      <c r="F4" s="75"/>
      <c r="G4" s="75"/>
    </row>
    <row r="5" spans="1:7">
      <c r="A5" s="121" t="s">
        <v>150</v>
      </c>
      <c r="B5" s="121"/>
      <c r="C5" s="121"/>
      <c r="D5" s="121"/>
      <c r="E5" s="121"/>
      <c r="F5" s="121"/>
      <c r="G5" s="121"/>
    </row>
    <row r="6" spans="1:7">
      <c r="A6" s="80"/>
      <c r="B6" s="80"/>
      <c r="C6" s="80"/>
      <c r="D6" s="80"/>
      <c r="E6" s="80"/>
      <c r="F6" s="80"/>
      <c r="G6" s="65" t="s">
        <v>56</v>
      </c>
    </row>
    <row r="7" spans="1:7">
      <c r="A7" s="122" t="s">
        <v>37</v>
      </c>
      <c r="B7" s="123"/>
      <c r="C7" s="124"/>
      <c r="D7" s="116" t="s">
        <v>144</v>
      </c>
      <c r="E7" s="116" t="s">
        <v>145</v>
      </c>
      <c r="F7" s="116" t="s">
        <v>146</v>
      </c>
      <c r="G7" s="116" t="s">
        <v>147</v>
      </c>
    </row>
    <row r="8" spans="1:7" ht="8.25" customHeight="1">
      <c r="A8" s="125"/>
      <c r="B8" s="126"/>
      <c r="C8" s="127"/>
      <c r="D8" s="128"/>
      <c r="E8" s="128"/>
      <c r="F8" s="128"/>
      <c r="G8" s="128"/>
    </row>
    <row r="9" spans="1:7" ht="14.25" customHeight="1">
      <c r="A9" s="98" t="s">
        <v>49</v>
      </c>
      <c r="B9" s="106" t="s">
        <v>11</v>
      </c>
      <c r="C9" s="79" t="s">
        <v>82</v>
      </c>
      <c r="D9" s="78">
        <v>76099490</v>
      </c>
      <c r="E9" s="78">
        <f t="shared" ref="E9:E56" si="0">SUM(D9:D9)</f>
        <v>76099490</v>
      </c>
      <c r="F9" s="78">
        <v>0</v>
      </c>
      <c r="G9" s="78">
        <f t="shared" ref="G9:G56" si="1">SUM(E9:F9)</f>
        <v>76099490</v>
      </c>
    </row>
    <row r="10" spans="1:7" ht="14.25" customHeight="1">
      <c r="A10" s="99"/>
      <c r="B10" s="106"/>
      <c r="C10" s="10" t="s">
        <v>83</v>
      </c>
      <c r="D10" s="13">
        <v>66921490</v>
      </c>
      <c r="E10" s="13">
        <f t="shared" si="0"/>
        <v>66921490</v>
      </c>
      <c r="F10" s="13">
        <v>0</v>
      </c>
      <c r="G10" s="13">
        <f t="shared" ref="G10:G17" si="2">SUM(E10:F10)</f>
        <v>66921490</v>
      </c>
    </row>
    <row r="11" spans="1:7" ht="14.25" customHeight="1">
      <c r="A11" s="99"/>
      <c r="B11" s="106"/>
      <c r="C11" s="10" t="s">
        <v>84</v>
      </c>
      <c r="D11" s="13">
        <v>9178000</v>
      </c>
      <c r="E11" s="13">
        <f t="shared" si="0"/>
        <v>9178000</v>
      </c>
      <c r="F11" s="13">
        <v>0</v>
      </c>
      <c r="G11" s="13">
        <f t="shared" si="2"/>
        <v>9178000</v>
      </c>
    </row>
    <row r="12" spans="1:7" ht="14.25" customHeight="1">
      <c r="A12" s="99"/>
      <c r="B12" s="106"/>
      <c r="C12" s="10" t="s">
        <v>85</v>
      </c>
      <c r="D12" s="13">
        <v>9178000</v>
      </c>
      <c r="E12" s="13">
        <f t="shared" si="0"/>
        <v>9178000</v>
      </c>
      <c r="F12" s="13">
        <v>0</v>
      </c>
      <c r="G12" s="13">
        <f t="shared" si="2"/>
        <v>9178000</v>
      </c>
    </row>
    <row r="13" spans="1:7" ht="14.25" customHeight="1">
      <c r="A13" s="99"/>
      <c r="B13" s="106"/>
      <c r="C13" s="10" t="s">
        <v>86</v>
      </c>
      <c r="D13" s="13">
        <v>11542</v>
      </c>
      <c r="E13" s="13">
        <f t="shared" si="0"/>
        <v>11542</v>
      </c>
      <c r="F13" s="13">
        <v>0</v>
      </c>
      <c r="G13" s="13">
        <f t="shared" si="2"/>
        <v>11542</v>
      </c>
    </row>
    <row r="14" spans="1:7" ht="14.25" customHeight="1">
      <c r="A14" s="99"/>
      <c r="B14" s="106"/>
      <c r="C14" s="10" t="s">
        <v>87</v>
      </c>
      <c r="D14" s="13">
        <v>610950</v>
      </c>
      <c r="E14" s="13">
        <f t="shared" si="0"/>
        <v>610950</v>
      </c>
      <c r="F14" s="13">
        <v>0</v>
      </c>
      <c r="G14" s="13">
        <f t="shared" si="2"/>
        <v>610950</v>
      </c>
    </row>
    <row r="15" spans="1:7" ht="14.25" customHeight="1">
      <c r="A15" s="99"/>
      <c r="B15" s="106"/>
      <c r="C15" s="10" t="s">
        <v>88</v>
      </c>
      <c r="D15" s="13">
        <v>15000</v>
      </c>
      <c r="E15" s="13">
        <f t="shared" si="0"/>
        <v>15000</v>
      </c>
      <c r="F15" s="13">
        <v>0</v>
      </c>
      <c r="G15" s="13">
        <f t="shared" si="2"/>
        <v>15000</v>
      </c>
    </row>
    <row r="16" spans="1:7" ht="14.25" customHeight="1">
      <c r="A16" s="99"/>
      <c r="B16" s="106"/>
      <c r="C16" s="10" t="s">
        <v>89</v>
      </c>
      <c r="D16" s="13">
        <v>540751</v>
      </c>
      <c r="E16" s="13">
        <f t="shared" si="0"/>
        <v>540751</v>
      </c>
      <c r="F16" s="13">
        <v>0</v>
      </c>
      <c r="G16" s="13">
        <f t="shared" si="2"/>
        <v>540751</v>
      </c>
    </row>
    <row r="17" spans="1:7" ht="14.25" customHeight="1">
      <c r="A17" s="99"/>
      <c r="B17" s="106"/>
      <c r="C17" s="10" t="s">
        <v>90</v>
      </c>
      <c r="D17" s="13">
        <v>55199</v>
      </c>
      <c r="E17" s="13">
        <f t="shared" si="0"/>
        <v>55199</v>
      </c>
      <c r="F17" s="13">
        <v>0</v>
      </c>
      <c r="G17" s="13">
        <f t="shared" si="2"/>
        <v>55199</v>
      </c>
    </row>
    <row r="18" spans="1:7" ht="14.25" customHeight="1">
      <c r="A18" s="99"/>
      <c r="B18" s="106"/>
      <c r="C18" s="10" t="s">
        <v>91</v>
      </c>
      <c r="D18" s="13">
        <v>55199</v>
      </c>
      <c r="E18" s="13">
        <f t="shared" si="0"/>
        <v>55199</v>
      </c>
      <c r="F18" s="13">
        <v>0</v>
      </c>
      <c r="G18" s="13">
        <f t="shared" si="1"/>
        <v>55199</v>
      </c>
    </row>
    <row r="19" spans="1:7" ht="14.25" customHeight="1">
      <c r="A19" s="99"/>
      <c r="B19" s="106"/>
      <c r="C19" s="8" t="s">
        <v>74</v>
      </c>
      <c r="D19" s="14">
        <v>76721982</v>
      </c>
      <c r="E19" s="14">
        <f t="shared" si="0"/>
        <v>76721982</v>
      </c>
      <c r="F19" s="14">
        <v>0</v>
      </c>
      <c r="G19" s="14">
        <f t="shared" si="1"/>
        <v>76721982</v>
      </c>
    </row>
    <row r="20" spans="1:7" ht="14.25" customHeight="1">
      <c r="A20" s="99"/>
      <c r="B20" s="99" t="s">
        <v>12</v>
      </c>
      <c r="C20" s="10" t="s">
        <v>92</v>
      </c>
      <c r="D20" s="13">
        <v>50992136</v>
      </c>
      <c r="E20" s="13">
        <f t="shared" si="0"/>
        <v>50992136</v>
      </c>
      <c r="F20" s="13">
        <v>0</v>
      </c>
      <c r="G20" s="13">
        <f t="shared" si="1"/>
        <v>50992136</v>
      </c>
    </row>
    <row r="21" spans="1:7" ht="14.25" customHeight="1">
      <c r="A21" s="99"/>
      <c r="B21" s="99"/>
      <c r="C21" s="10" t="s">
        <v>93</v>
      </c>
      <c r="D21" s="13">
        <v>20387323</v>
      </c>
      <c r="E21" s="13">
        <f t="shared" si="0"/>
        <v>20387323</v>
      </c>
      <c r="F21" s="13">
        <v>0</v>
      </c>
      <c r="G21" s="13">
        <f t="shared" ref="G21:G54" si="3">SUM(E21:F21)</f>
        <v>20387323</v>
      </c>
    </row>
    <row r="22" spans="1:7" ht="14.25" customHeight="1">
      <c r="A22" s="99"/>
      <c r="B22" s="99"/>
      <c r="C22" s="10" t="s">
        <v>94</v>
      </c>
      <c r="D22" s="13">
        <v>6190984</v>
      </c>
      <c r="E22" s="13">
        <f t="shared" si="0"/>
        <v>6190984</v>
      </c>
      <c r="F22" s="13">
        <v>0</v>
      </c>
      <c r="G22" s="13">
        <f t="shared" si="3"/>
        <v>6190984</v>
      </c>
    </row>
    <row r="23" spans="1:7" ht="14.25" customHeight="1">
      <c r="A23" s="99"/>
      <c r="B23" s="99"/>
      <c r="C23" s="10" t="s">
        <v>95</v>
      </c>
      <c r="D23" s="13">
        <v>17706749</v>
      </c>
      <c r="E23" s="13">
        <f t="shared" si="0"/>
        <v>17706749</v>
      </c>
      <c r="F23" s="13">
        <v>0</v>
      </c>
      <c r="G23" s="13">
        <f t="shared" si="3"/>
        <v>17706749</v>
      </c>
    </row>
    <row r="24" spans="1:7" ht="14.25" customHeight="1">
      <c r="A24" s="99"/>
      <c r="B24" s="99"/>
      <c r="C24" s="10" t="s">
        <v>96</v>
      </c>
      <c r="D24" s="13">
        <v>670500</v>
      </c>
      <c r="E24" s="13">
        <f t="shared" si="0"/>
        <v>670500</v>
      </c>
      <c r="F24" s="13">
        <v>0</v>
      </c>
      <c r="G24" s="13">
        <f t="shared" si="3"/>
        <v>670500</v>
      </c>
    </row>
    <row r="25" spans="1:7" ht="14.25" customHeight="1">
      <c r="A25" s="99"/>
      <c r="B25" s="99"/>
      <c r="C25" s="10" t="s">
        <v>97</v>
      </c>
      <c r="D25" s="13">
        <v>670500</v>
      </c>
      <c r="E25" s="13">
        <f t="shared" si="0"/>
        <v>670500</v>
      </c>
      <c r="F25" s="13">
        <v>0</v>
      </c>
      <c r="G25" s="13">
        <f t="shared" si="3"/>
        <v>670500</v>
      </c>
    </row>
    <row r="26" spans="1:7" ht="14.25" customHeight="1">
      <c r="A26" s="99"/>
      <c r="B26" s="99"/>
      <c r="C26" s="10" t="s">
        <v>98</v>
      </c>
      <c r="D26" s="13">
        <v>6036580</v>
      </c>
      <c r="E26" s="13">
        <f t="shared" si="0"/>
        <v>6036580</v>
      </c>
      <c r="F26" s="13">
        <v>0</v>
      </c>
      <c r="G26" s="13">
        <f t="shared" si="3"/>
        <v>6036580</v>
      </c>
    </row>
    <row r="27" spans="1:7" ht="14.25" customHeight="1">
      <c r="A27" s="99"/>
      <c r="B27" s="99"/>
      <c r="C27" s="10" t="s">
        <v>99</v>
      </c>
      <c r="D27" s="13">
        <v>9062101</v>
      </c>
      <c r="E27" s="13">
        <f t="shared" si="0"/>
        <v>9062101</v>
      </c>
      <c r="F27" s="13">
        <v>0</v>
      </c>
      <c r="G27" s="13">
        <f t="shared" si="3"/>
        <v>9062101</v>
      </c>
    </row>
    <row r="28" spans="1:7" ht="14.25" customHeight="1">
      <c r="A28" s="99"/>
      <c r="B28" s="99"/>
      <c r="C28" s="10" t="s">
        <v>100</v>
      </c>
      <c r="D28" s="13">
        <v>4277905</v>
      </c>
      <c r="E28" s="13">
        <f t="shared" si="0"/>
        <v>4277905</v>
      </c>
      <c r="F28" s="13">
        <v>0</v>
      </c>
      <c r="G28" s="13">
        <f t="shared" si="3"/>
        <v>4277905</v>
      </c>
    </row>
    <row r="29" spans="1:7" ht="14.25" customHeight="1">
      <c r="A29" s="99"/>
      <c r="B29" s="99"/>
      <c r="C29" s="10" t="s">
        <v>101</v>
      </c>
      <c r="D29" s="13">
        <v>188871</v>
      </c>
      <c r="E29" s="13">
        <f t="shared" si="0"/>
        <v>188871</v>
      </c>
      <c r="F29" s="13">
        <v>0</v>
      </c>
      <c r="G29" s="13">
        <f t="shared" si="3"/>
        <v>188871</v>
      </c>
    </row>
    <row r="30" spans="1:7" ht="14.25" customHeight="1">
      <c r="A30" s="99"/>
      <c r="B30" s="99"/>
      <c r="C30" s="10" t="s">
        <v>102</v>
      </c>
      <c r="D30" s="13">
        <v>1343574</v>
      </c>
      <c r="E30" s="13">
        <f t="shared" si="0"/>
        <v>1343574</v>
      </c>
      <c r="F30" s="13">
        <v>0</v>
      </c>
      <c r="G30" s="13">
        <f t="shared" si="3"/>
        <v>1343574</v>
      </c>
    </row>
    <row r="31" spans="1:7" ht="14.25" customHeight="1">
      <c r="A31" s="99"/>
      <c r="B31" s="99"/>
      <c r="C31" s="10" t="s">
        <v>103</v>
      </c>
      <c r="D31" s="13">
        <v>1843253</v>
      </c>
      <c r="E31" s="13">
        <f t="shared" si="0"/>
        <v>1843253</v>
      </c>
      <c r="F31" s="13">
        <v>0</v>
      </c>
      <c r="G31" s="13">
        <f t="shared" si="3"/>
        <v>1843253</v>
      </c>
    </row>
    <row r="32" spans="1:7" ht="14.25" customHeight="1">
      <c r="A32" s="99"/>
      <c r="B32" s="99"/>
      <c r="C32" s="10" t="s">
        <v>104</v>
      </c>
      <c r="D32" s="13">
        <v>409083</v>
      </c>
      <c r="E32" s="13">
        <f t="shared" si="0"/>
        <v>409083</v>
      </c>
      <c r="F32" s="13">
        <v>0</v>
      </c>
      <c r="G32" s="13">
        <f t="shared" si="3"/>
        <v>409083</v>
      </c>
    </row>
    <row r="33" spans="1:7" ht="14.25" customHeight="1">
      <c r="A33" s="99"/>
      <c r="B33" s="99"/>
      <c r="C33" s="10" t="s">
        <v>105</v>
      </c>
      <c r="D33" s="13">
        <v>874541</v>
      </c>
      <c r="E33" s="13">
        <f t="shared" si="0"/>
        <v>874541</v>
      </c>
      <c r="F33" s="13">
        <v>0</v>
      </c>
      <c r="G33" s="13">
        <f t="shared" si="3"/>
        <v>874541</v>
      </c>
    </row>
    <row r="34" spans="1:7" ht="14.25" customHeight="1">
      <c r="A34" s="99"/>
      <c r="B34" s="99"/>
      <c r="C34" s="10" t="s">
        <v>106</v>
      </c>
      <c r="D34" s="13">
        <v>124874</v>
      </c>
      <c r="E34" s="13">
        <f t="shared" si="0"/>
        <v>124874</v>
      </c>
      <c r="F34" s="13">
        <v>0</v>
      </c>
      <c r="G34" s="13">
        <f t="shared" si="3"/>
        <v>124874</v>
      </c>
    </row>
    <row r="35" spans="1:7" ht="14.25" customHeight="1">
      <c r="A35" s="99"/>
      <c r="B35" s="99"/>
      <c r="C35" s="10" t="s">
        <v>107</v>
      </c>
      <c r="D35" s="13">
        <v>5346347</v>
      </c>
      <c r="E35" s="13">
        <f t="shared" si="0"/>
        <v>5346347</v>
      </c>
      <c r="F35" s="13">
        <v>0</v>
      </c>
      <c r="G35" s="13">
        <f t="shared" si="3"/>
        <v>5346347</v>
      </c>
    </row>
    <row r="36" spans="1:7" ht="14.25" customHeight="1">
      <c r="A36" s="99"/>
      <c r="B36" s="99"/>
      <c r="C36" s="10" t="s">
        <v>108</v>
      </c>
      <c r="D36" s="13">
        <v>253686</v>
      </c>
      <c r="E36" s="13">
        <f t="shared" si="0"/>
        <v>253686</v>
      </c>
      <c r="F36" s="13">
        <v>0</v>
      </c>
      <c r="G36" s="13">
        <f t="shared" si="3"/>
        <v>253686</v>
      </c>
    </row>
    <row r="37" spans="1:7" ht="14.25" customHeight="1">
      <c r="A37" s="99"/>
      <c r="B37" s="99"/>
      <c r="C37" s="10" t="s">
        <v>109</v>
      </c>
      <c r="D37" s="13">
        <v>206766</v>
      </c>
      <c r="E37" s="13">
        <f t="shared" si="0"/>
        <v>206766</v>
      </c>
      <c r="F37" s="13">
        <v>0</v>
      </c>
      <c r="G37" s="13">
        <f t="shared" si="3"/>
        <v>206766</v>
      </c>
    </row>
    <row r="38" spans="1:7" ht="14.25" customHeight="1">
      <c r="A38" s="99"/>
      <c r="B38" s="99"/>
      <c r="C38" s="10" t="s">
        <v>110</v>
      </c>
      <c r="D38" s="13">
        <v>46920</v>
      </c>
      <c r="E38" s="13">
        <f t="shared" si="0"/>
        <v>46920</v>
      </c>
      <c r="F38" s="13">
        <v>0</v>
      </c>
      <c r="G38" s="13">
        <f t="shared" si="3"/>
        <v>46920</v>
      </c>
    </row>
    <row r="39" spans="1:7" ht="14.25" customHeight="1">
      <c r="A39" s="99"/>
      <c r="B39" s="99"/>
      <c r="C39" s="10" t="s">
        <v>111</v>
      </c>
      <c r="D39" s="13">
        <v>526630</v>
      </c>
      <c r="E39" s="13">
        <f t="shared" si="0"/>
        <v>526630</v>
      </c>
      <c r="F39" s="13">
        <v>0</v>
      </c>
      <c r="G39" s="13">
        <f t="shared" si="3"/>
        <v>526630</v>
      </c>
    </row>
    <row r="40" spans="1:7" ht="14.25" customHeight="1">
      <c r="A40" s="99"/>
      <c r="B40" s="99"/>
      <c r="C40" s="10" t="s">
        <v>112</v>
      </c>
      <c r="D40" s="13">
        <v>412168</v>
      </c>
      <c r="E40" s="13">
        <f t="shared" si="0"/>
        <v>412168</v>
      </c>
      <c r="F40" s="13">
        <v>0</v>
      </c>
      <c r="G40" s="13">
        <f t="shared" si="3"/>
        <v>412168</v>
      </c>
    </row>
    <row r="41" spans="1:7" ht="14.25" customHeight="1">
      <c r="A41" s="99"/>
      <c r="B41" s="99"/>
      <c r="C41" s="10" t="s">
        <v>113</v>
      </c>
      <c r="D41" s="13">
        <v>149079</v>
      </c>
      <c r="E41" s="13">
        <f t="shared" si="0"/>
        <v>149079</v>
      </c>
      <c r="F41" s="13">
        <v>0</v>
      </c>
      <c r="G41" s="13">
        <f t="shared" si="3"/>
        <v>149079</v>
      </c>
    </row>
    <row r="42" spans="1:7" ht="14.25" customHeight="1">
      <c r="A42" s="99"/>
      <c r="B42" s="99"/>
      <c r="C42" s="10" t="s">
        <v>114</v>
      </c>
      <c r="D42" s="13">
        <v>641216</v>
      </c>
      <c r="E42" s="13">
        <f t="shared" si="0"/>
        <v>641216</v>
      </c>
      <c r="F42" s="13">
        <v>0</v>
      </c>
      <c r="G42" s="13">
        <f t="shared" si="3"/>
        <v>641216</v>
      </c>
    </row>
    <row r="43" spans="1:7" ht="14.25" customHeight="1">
      <c r="A43" s="99"/>
      <c r="B43" s="99"/>
      <c r="C43" s="10" t="s">
        <v>115</v>
      </c>
      <c r="D43" s="13">
        <v>192539</v>
      </c>
      <c r="E43" s="13">
        <f t="shared" si="0"/>
        <v>192539</v>
      </c>
      <c r="F43" s="13">
        <v>0</v>
      </c>
      <c r="G43" s="13">
        <f t="shared" si="3"/>
        <v>192539</v>
      </c>
    </row>
    <row r="44" spans="1:7" ht="14.25" customHeight="1">
      <c r="A44" s="99"/>
      <c r="B44" s="99"/>
      <c r="C44" s="10" t="s">
        <v>116</v>
      </c>
      <c r="D44" s="13">
        <v>75533</v>
      </c>
      <c r="E44" s="13">
        <f t="shared" si="0"/>
        <v>75533</v>
      </c>
      <c r="F44" s="13">
        <v>0</v>
      </c>
      <c r="G44" s="13">
        <f t="shared" si="3"/>
        <v>75533</v>
      </c>
    </row>
    <row r="45" spans="1:7" ht="14.25" customHeight="1">
      <c r="A45" s="99"/>
      <c r="B45" s="99"/>
      <c r="C45" s="10" t="s">
        <v>117</v>
      </c>
      <c r="D45" s="13">
        <v>194400</v>
      </c>
      <c r="E45" s="13">
        <f t="shared" si="0"/>
        <v>194400</v>
      </c>
      <c r="F45" s="13">
        <v>0</v>
      </c>
      <c r="G45" s="13">
        <f t="shared" si="3"/>
        <v>194400</v>
      </c>
    </row>
    <row r="46" spans="1:7" ht="14.25" customHeight="1">
      <c r="A46" s="99"/>
      <c r="B46" s="99"/>
      <c r="C46" s="10" t="s">
        <v>118</v>
      </c>
      <c r="D46" s="13">
        <v>1671677</v>
      </c>
      <c r="E46" s="13">
        <f t="shared" si="0"/>
        <v>1671677</v>
      </c>
      <c r="F46" s="13">
        <v>0</v>
      </c>
      <c r="G46" s="13">
        <f t="shared" si="3"/>
        <v>1671677</v>
      </c>
    </row>
    <row r="47" spans="1:7" ht="14.25" customHeight="1">
      <c r="A47" s="99"/>
      <c r="B47" s="99"/>
      <c r="C47" s="10" t="s">
        <v>119</v>
      </c>
      <c r="D47" s="13">
        <v>60856</v>
      </c>
      <c r="E47" s="13">
        <f t="shared" si="0"/>
        <v>60856</v>
      </c>
      <c r="F47" s="13">
        <v>0</v>
      </c>
      <c r="G47" s="13">
        <f t="shared" si="3"/>
        <v>60856</v>
      </c>
    </row>
    <row r="48" spans="1:7" ht="14.25" customHeight="1">
      <c r="A48" s="99"/>
      <c r="B48" s="99"/>
      <c r="C48" s="10" t="s">
        <v>120</v>
      </c>
      <c r="D48" s="13">
        <v>369256</v>
      </c>
      <c r="E48" s="13">
        <f t="shared" si="0"/>
        <v>369256</v>
      </c>
      <c r="F48" s="13">
        <v>0</v>
      </c>
      <c r="G48" s="13">
        <f t="shared" si="3"/>
        <v>369256</v>
      </c>
    </row>
    <row r="49" spans="1:7" ht="14.25" customHeight="1">
      <c r="A49" s="99"/>
      <c r="B49" s="99"/>
      <c r="C49" s="10" t="s">
        <v>106</v>
      </c>
      <c r="D49" s="13">
        <v>401304</v>
      </c>
      <c r="E49" s="13">
        <f t="shared" si="0"/>
        <v>401304</v>
      </c>
      <c r="F49" s="13">
        <v>0</v>
      </c>
      <c r="G49" s="13">
        <f t="shared" si="3"/>
        <v>401304</v>
      </c>
    </row>
    <row r="50" spans="1:7" ht="14.25" customHeight="1">
      <c r="A50" s="99"/>
      <c r="B50" s="99"/>
      <c r="C50" s="10" t="s">
        <v>121</v>
      </c>
      <c r="D50" s="13">
        <v>10000</v>
      </c>
      <c r="E50" s="13">
        <f t="shared" si="0"/>
        <v>10000</v>
      </c>
      <c r="F50" s="13">
        <v>0</v>
      </c>
      <c r="G50" s="13">
        <f t="shared" si="3"/>
        <v>10000</v>
      </c>
    </row>
    <row r="51" spans="1:7" ht="14.25" customHeight="1">
      <c r="A51" s="99"/>
      <c r="B51" s="99"/>
      <c r="C51" s="10" t="s">
        <v>122</v>
      </c>
      <c r="D51" s="13">
        <v>4650</v>
      </c>
      <c r="E51" s="13">
        <f t="shared" si="0"/>
        <v>4650</v>
      </c>
      <c r="F51" s="13">
        <v>0</v>
      </c>
      <c r="G51" s="13">
        <f t="shared" si="3"/>
        <v>4650</v>
      </c>
    </row>
    <row r="52" spans="1:7" ht="14.25" customHeight="1">
      <c r="A52" s="99"/>
      <c r="B52" s="99"/>
      <c r="C52" s="10" t="s">
        <v>123</v>
      </c>
      <c r="D52" s="13">
        <v>241128</v>
      </c>
      <c r="E52" s="13">
        <f t="shared" si="0"/>
        <v>241128</v>
      </c>
      <c r="F52" s="13">
        <v>0</v>
      </c>
      <c r="G52" s="13">
        <f t="shared" si="3"/>
        <v>241128</v>
      </c>
    </row>
    <row r="53" spans="1:7" ht="14.25" customHeight="1">
      <c r="A53" s="99"/>
      <c r="B53" s="99"/>
      <c r="C53" s="10" t="s">
        <v>124</v>
      </c>
      <c r="D53" s="13">
        <v>56900</v>
      </c>
      <c r="E53" s="13">
        <f t="shared" si="0"/>
        <v>56900</v>
      </c>
      <c r="F53" s="13">
        <v>0</v>
      </c>
      <c r="G53" s="13">
        <f t="shared" si="3"/>
        <v>56900</v>
      </c>
    </row>
    <row r="54" spans="1:7" ht="14.25" customHeight="1">
      <c r="A54" s="99"/>
      <c r="B54" s="99"/>
      <c r="C54" s="10" t="s">
        <v>125</v>
      </c>
      <c r="D54" s="13">
        <v>85325</v>
      </c>
      <c r="E54" s="13">
        <f t="shared" si="0"/>
        <v>85325</v>
      </c>
      <c r="F54" s="13">
        <v>0</v>
      </c>
      <c r="G54" s="13">
        <f t="shared" si="3"/>
        <v>85325</v>
      </c>
    </row>
    <row r="55" spans="1:7" ht="14.25" customHeight="1">
      <c r="A55" s="99"/>
      <c r="B55" s="99"/>
      <c r="C55" s="10" t="s">
        <v>126</v>
      </c>
      <c r="D55" s="68">
        <v>85325</v>
      </c>
      <c r="E55" s="13">
        <f t="shared" si="0"/>
        <v>85325</v>
      </c>
      <c r="F55" s="13">
        <v>0</v>
      </c>
      <c r="G55" s="13">
        <f t="shared" si="1"/>
        <v>85325</v>
      </c>
    </row>
    <row r="56" spans="1:7" ht="14.25" customHeight="1">
      <c r="A56" s="99"/>
      <c r="B56" s="100"/>
      <c r="C56" s="8" t="s">
        <v>79</v>
      </c>
      <c r="D56" s="14">
        <v>65400584</v>
      </c>
      <c r="E56" s="14">
        <f t="shared" si="0"/>
        <v>65400584</v>
      </c>
      <c r="F56" s="14">
        <v>0</v>
      </c>
      <c r="G56" s="14">
        <f t="shared" si="1"/>
        <v>65400584</v>
      </c>
    </row>
    <row r="57" spans="1:7" ht="14.25" customHeight="1">
      <c r="A57" s="100"/>
      <c r="B57" s="104" t="s">
        <v>80</v>
      </c>
      <c r="C57" s="105"/>
      <c r="D57" s="24">
        <f>D19-D56</f>
        <v>11321398</v>
      </c>
      <c r="E57" s="24">
        <f>E19-E56</f>
        <v>11321398</v>
      </c>
      <c r="F57" s="24">
        <f>F19-F56</f>
        <v>0</v>
      </c>
      <c r="G57" s="24">
        <f>G19-G56</f>
        <v>11321398</v>
      </c>
    </row>
    <row r="58" spans="1:7" ht="14.25" customHeight="1">
      <c r="A58" s="99" t="s">
        <v>45</v>
      </c>
      <c r="B58" s="119" t="s">
        <v>13</v>
      </c>
      <c r="C58" s="10"/>
      <c r="D58" s="78">
        <v>0</v>
      </c>
      <c r="E58" s="13">
        <f>SUM(D58:D58)</f>
        <v>0</v>
      </c>
      <c r="F58" s="13">
        <v>0</v>
      </c>
      <c r="G58" s="13">
        <f t="shared" ref="G58:G61" si="4">SUM(E58:F58)</f>
        <v>0</v>
      </c>
    </row>
    <row r="59" spans="1:7" ht="14.25" customHeight="1">
      <c r="A59" s="99"/>
      <c r="B59" s="120"/>
      <c r="C59" s="8" t="s">
        <v>40</v>
      </c>
      <c r="D59" s="14"/>
      <c r="E59" s="14">
        <f>SUM(D59:D59)</f>
        <v>0</v>
      </c>
      <c r="F59" s="14"/>
      <c r="G59" s="14">
        <f t="shared" si="4"/>
        <v>0</v>
      </c>
    </row>
    <row r="60" spans="1:7" ht="14.25" customHeight="1">
      <c r="A60" s="99"/>
      <c r="B60" s="98" t="s">
        <v>12</v>
      </c>
      <c r="C60" s="79"/>
      <c r="D60" s="78">
        <v>0</v>
      </c>
      <c r="E60" s="78">
        <f>SUM(D60:D60)</f>
        <v>0</v>
      </c>
      <c r="F60" s="78">
        <v>0</v>
      </c>
      <c r="G60" s="78">
        <f t="shared" si="4"/>
        <v>0</v>
      </c>
    </row>
    <row r="61" spans="1:7" ht="14.25" customHeight="1">
      <c r="A61" s="99"/>
      <c r="B61" s="107"/>
      <c r="C61" s="8" t="s">
        <v>44</v>
      </c>
      <c r="D61" s="14"/>
      <c r="E61" s="14">
        <f>SUM(D61:D61)</f>
        <v>0</v>
      </c>
      <c r="F61" s="14"/>
      <c r="G61" s="14">
        <f t="shared" si="4"/>
        <v>0</v>
      </c>
    </row>
    <row r="62" spans="1:7" ht="14.25" customHeight="1">
      <c r="A62" s="100"/>
      <c r="B62" s="104" t="s">
        <v>43</v>
      </c>
      <c r="C62" s="105"/>
      <c r="D62" s="24">
        <f>D59-D61</f>
        <v>0</v>
      </c>
      <c r="E62" s="24">
        <f>E59-E61</f>
        <v>0</v>
      </c>
      <c r="F62" s="24">
        <f>F59-F61</f>
        <v>0</v>
      </c>
      <c r="G62" s="24">
        <f>G59-G61</f>
        <v>0</v>
      </c>
    </row>
    <row r="63" spans="1:7" ht="14.25" customHeight="1">
      <c r="A63" s="98" t="s">
        <v>50</v>
      </c>
      <c r="B63" s="98" t="s">
        <v>13</v>
      </c>
      <c r="C63" s="10" t="s">
        <v>139</v>
      </c>
      <c r="D63" s="15">
        <v>887754</v>
      </c>
      <c r="E63" s="13">
        <f t="shared" ref="E63:E70" si="5">SUM(D63:D63)</f>
        <v>887754</v>
      </c>
      <c r="F63" s="13">
        <v>-887754</v>
      </c>
      <c r="G63" s="13">
        <f t="shared" ref="G63:G70" si="6">SUM(E63:F63)</f>
        <v>0</v>
      </c>
    </row>
    <row r="64" spans="1:7" ht="14.25" customHeight="1">
      <c r="A64" s="118"/>
      <c r="B64" s="107"/>
      <c r="C64" s="8" t="s">
        <v>81</v>
      </c>
      <c r="D64" s="14">
        <v>887754</v>
      </c>
      <c r="E64" s="14">
        <f t="shared" si="5"/>
        <v>887754</v>
      </c>
      <c r="F64" s="14">
        <v>-887754</v>
      </c>
      <c r="G64" s="14">
        <f t="shared" si="6"/>
        <v>0</v>
      </c>
    </row>
    <row r="65" spans="1:7" ht="14.25" customHeight="1">
      <c r="A65" s="118"/>
      <c r="B65" s="98" t="s">
        <v>12</v>
      </c>
      <c r="C65" s="10" t="s">
        <v>127</v>
      </c>
      <c r="D65" s="13">
        <v>9172760</v>
      </c>
      <c r="E65" s="13">
        <f t="shared" si="5"/>
        <v>9172760</v>
      </c>
      <c r="F65" s="13">
        <v>0</v>
      </c>
      <c r="G65" s="13">
        <f t="shared" si="6"/>
        <v>9172760</v>
      </c>
    </row>
    <row r="66" spans="1:7" ht="14.25" customHeight="1">
      <c r="A66" s="118"/>
      <c r="B66" s="99"/>
      <c r="C66" s="10" t="s">
        <v>128</v>
      </c>
      <c r="D66" s="13">
        <v>1172760</v>
      </c>
      <c r="E66" s="13">
        <f t="shared" si="5"/>
        <v>1172760</v>
      </c>
      <c r="F66" s="13">
        <v>0</v>
      </c>
      <c r="G66" s="13">
        <f>SUM(E66:F66)</f>
        <v>1172760</v>
      </c>
    </row>
    <row r="67" spans="1:7" ht="14.25" customHeight="1">
      <c r="A67" s="118"/>
      <c r="B67" s="99"/>
      <c r="C67" s="10" t="s">
        <v>129</v>
      </c>
      <c r="D67" s="13">
        <v>1172760</v>
      </c>
      <c r="E67" s="13">
        <f t="shared" si="5"/>
        <v>1172760</v>
      </c>
      <c r="F67" s="13">
        <v>0</v>
      </c>
      <c r="G67" s="13">
        <f>SUM(E67:F67)</f>
        <v>1172760</v>
      </c>
    </row>
    <row r="68" spans="1:7" ht="14.25" customHeight="1">
      <c r="A68" s="118"/>
      <c r="B68" s="99"/>
      <c r="C68" s="10" t="s">
        <v>130</v>
      </c>
      <c r="D68" s="13">
        <v>8000000</v>
      </c>
      <c r="E68" s="13">
        <f t="shared" si="5"/>
        <v>8000000</v>
      </c>
      <c r="F68" s="13">
        <v>0</v>
      </c>
      <c r="G68" s="13">
        <f>SUM(E68:F68)</f>
        <v>8000000</v>
      </c>
    </row>
    <row r="69" spans="1:7" ht="14.25" customHeight="1">
      <c r="A69" s="118"/>
      <c r="B69" s="118"/>
      <c r="C69" s="10" t="s">
        <v>140</v>
      </c>
      <c r="D69" s="13">
        <v>887754</v>
      </c>
      <c r="E69" s="13">
        <f t="shared" si="5"/>
        <v>887754</v>
      </c>
      <c r="F69" s="13">
        <v>-887754</v>
      </c>
      <c r="G69" s="13">
        <f t="shared" si="6"/>
        <v>0</v>
      </c>
    </row>
    <row r="70" spans="1:7" ht="14.25" customHeight="1">
      <c r="A70" s="118"/>
      <c r="B70" s="107"/>
      <c r="C70" s="81" t="s">
        <v>77</v>
      </c>
      <c r="D70" s="78">
        <v>10060514</v>
      </c>
      <c r="E70" s="78">
        <f t="shared" si="5"/>
        <v>10060514</v>
      </c>
      <c r="F70" s="78">
        <v>-887754</v>
      </c>
      <c r="G70" s="78">
        <f t="shared" si="6"/>
        <v>9172760</v>
      </c>
    </row>
    <row r="71" spans="1:7" ht="14.25" customHeight="1">
      <c r="A71" s="107"/>
      <c r="B71" s="104" t="s">
        <v>78</v>
      </c>
      <c r="C71" s="105"/>
      <c r="D71" s="24">
        <f>D64-D70</f>
        <v>-9172760</v>
      </c>
      <c r="E71" s="24">
        <f>E64-E70</f>
        <v>-9172760</v>
      </c>
      <c r="F71" s="24">
        <f>F64-F70</f>
        <v>0</v>
      </c>
      <c r="G71" s="24">
        <f>G64-G70</f>
        <v>-9172760</v>
      </c>
    </row>
    <row r="72" spans="1:7" ht="14.25" customHeight="1">
      <c r="A72" s="104" t="s">
        <v>71</v>
      </c>
      <c r="B72" s="115"/>
      <c r="C72" s="105"/>
      <c r="D72" s="24">
        <f>D57+D62+D71</f>
        <v>2148638</v>
      </c>
      <c r="E72" s="24">
        <f>E57+E62+E71</f>
        <v>2148638</v>
      </c>
      <c r="F72" s="24">
        <f>F57+F62+F71</f>
        <v>0</v>
      </c>
      <c r="G72" s="24">
        <f>G57+G62+G71</f>
        <v>2148638</v>
      </c>
    </row>
    <row r="73" spans="1:7" ht="14.25" customHeight="1">
      <c r="A73" s="82"/>
      <c r="B73" s="82"/>
      <c r="C73" s="82"/>
      <c r="D73" s="16"/>
      <c r="E73" s="16"/>
      <c r="F73" s="16"/>
      <c r="G73" s="16"/>
    </row>
    <row r="74" spans="1:7" s="3" customFormat="1" ht="14.25" customHeight="1">
      <c r="A74" s="104" t="s">
        <v>72</v>
      </c>
      <c r="B74" s="115"/>
      <c r="C74" s="105"/>
      <c r="D74" s="24">
        <v>16348362</v>
      </c>
      <c r="E74" s="14">
        <f>SUM(D74:D74)</f>
        <v>16348362</v>
      </c>
      <c r="F74" s="14">
        <v>0</v>
      </c>
      <c r="G74" s="14">
        <f>SUM(E74:F74)</f>
        <v>16348362</v>
      </c>
    </row>
    <row r="75" spans="1:7" ht="14.25" customHeight="1">
      <c r="A75" s="104" t="s">
        <v>73</v>
      </c>
      <c r="B75" s="115"/>
      <c r="C75" s="105"/>
      <c r="D75" s="24">
        <f>D72+D74</f>
        <v>18497000</v>
      </c>
      <c r="E75" s="24">
        <f>E72+E74</f>
        <v>18497000</v>
      </c>
      <c r="F75" s="24">
        <f>F72+F74</f>
        <v>0</v>
      </c>
      <c r="G75" s="24">
        <f>G72+G74</f>
        <v>18497000</v>
      </c>
    </row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</sheetData>
  <sheetProtection password="F3FB" sheet="1" scenarios="1" selectLockedCells="1"/>
  <mergeCells count="22">
    <mergeCell ref="A3:G3"/>
    <mergeCell ref="A5:G5"/>
    <mergeCell ref="A7:C8"/>
    <mergeCell ref="D7:D8"/>
    <mergeCell ref="E7:E8"/>
    <mergeCell ref="F7:F8"/>
    <mergeCell ref="G7:G8"/>
    <mergeCell ref="A9:A57"/>
    <mergeCell ref="B9:B19"/>
    <mergeCell ref="B20:B56"/>
    <mergeCell ref="B57:C57"/>
    <mergeCell ref="A58:A62"/>
    <mergeCell ref="B58:B59"/>
    <mergeCell ref="B60:B61"/>
    <mergeCell ref="B62:C62"/>
    <mergeCell ref="A75:C75"/>
    <mergeCell ref="A63:A71"/>
    <mergeCell ref="B63:B64"/>
    <mergeCell ref="B65:B70"/>
    <mergeCell ref="B71:C71"/>
    <mergeCell ref="A72:C72"/>
    <mergeCell ref="A74:C74"/>
  </mergeCells>
  <phoneticPr fontId="2"/>
  <pageMargins left="0" right="0" top="0.39370078740157483" bottom="0" header="0" footer="0"/>
  <pageSetup paperSize="9" firstPageNumber="2" orientation="portrait" useFirstPageNumber="1" horizontalDpi="300" verticalDpi="3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108"/>
      <c r="B1" s="108"/>
      <c r="C1" s="20"/>
      <c r="D1" s="20"/>
      <c r="E1" s="20"/>
      <c r="F1" s="109"/>
      <c r="G1" s="109"/>
    </row>
    <row r="2" spans="1:7" ht="15" customHeight="1">
      <c r="A2" s="75"/>
      <c r="B2" s="75"/>
      <c r="C2" s="75"/>
      <c r="D2" s="75"/>
      <c r="E2" s="110" t="s">
        <v>175</v>
      </c>
      <c r="F2" s="110"/>
      <c r="G2" s="110"/>
    </row>
    <row r="3" spans="1:7" ht="14.25">
      <c r="A3" s="111" t="s">
        <v>176</v>
      </c>
      <c r="B3" s="111"/>
      <c r="C3" s="111"/>
      <c r="D3" s="111"/>
      <c r="E3" s="111"/>
      <c r="F3" s="111"/>
      <c r="G3" s="111"/>
    </row>
    <row r="4" spans="1:7">
      <c r="A4" s="75"/>
      <c r="B4" s="75"/>
      <c r="C4" s="75"/>
      <c r="D4" s="75"/>
      <c r="E4" s="75"/>
      <c r="F4" s="75"/>
      <c r="G4" s="75"/>
    </row>
    <row r="5" spans="1:7">
      <c r="A5" s="108" t="s">
        <v>177</v>
      </c>
      <c r="B5" s="108"/>
      <c r="C5" s="108"/>
      <c r="D5" s="108"/>
      <c r="E5" s="108"/>
      <c r="F5" s="108"/>
      <c r="G5" s="108"/>
    </row>
    <row r="6" spans="1:7" ht="13.5" customHeight="1">
      <c r="A6" s="75"/>
      <c r="B6" s="75"/>
      <c r="C6" s="75"/>
      <c r="D6" s="75"/>
      <c r="E6" s="75"/>
      <c r="F6" s="75"/>
      <c r="G6" s="76" t="s">
        <v>56</v>
      </c>
    </row>
    <row r="7" spans="1:7" ht="14.25" customHeight="1">
      <c r="A7" s="112" t="s">
        <v>37</v>
      </c>
      <c r="B7" s="113"/>
      <c r="C7" s="114"/>
      <c r="D7" s="8" t="s">
        <v>57</v>
      </c>
      <c r="E7" s="8" t="s">
        <v>58</v>
      </c>
      <c r="F7" s="8" t="s">
        <v>59</v>
      </c>
      <c r="G7" s="8" t="s">
        <v>10</v>
      </c>
    </row>
    <row r="8" spans="1:7" ht="14.25" customHeight="1">
      <c r="A8" s="98" t="s">
        <v>49</v>
      </c>
      <c r="B8" s="98" t="s">
        <v>11</v>
      </c>
      <c r="C8" s="6" t="s">
        <v>82</v>
      </c>
      <c r="D8" s="78">
        <v>70244980</v>
      </c>
      <c r="E8" s="78">
        <v>76099490</v>
      </c>
      <c r="F8" s="13">
        <f t="shared" ref="F8:F67" si="0">D8-E8</f>
        <v>-5854510</v>
      </c>
      <c r="G8" s="87"/>
    </row>
    <row r="9" spans="1:7" ht="14.25" customHeight="1">
      <c r="A9" s="99"/>
      <c r="B9" s="99"/>
      <c r="C9" s="7" t="s">
        <v>83</v>
      </c>
      <c r="D9" s="13">
        <v>63572620</v>
      </c>
      <c r="E9" s="13">
        <v>66921490</v>
      </c>
      <c r="F9" s="13">
        <f t="shared" ref="F9:F19" si="1">D9-E9</f>
        <v>-3348870</v>
      </c>
      <c r="G9" s="88"/>
    </row>
    <row r="10" spans="1:7" ht="14.25" customHeight="1">
      <c r="A10" s="99"/>
      <c r="B10" s="99"/>
      <c r="C10" s="7" t="s">
        <v>151</v>
      </c>
      <c r="D10" s="13">
        <v>0</v>
      </c>
      <c r="E10" s="13">
        <v>0</v>
      </c>
      <c r="F10" s="13">
        <f t="shared" si="1"/>
        <v>0</v>
      </c>
      <c r="G10" s="88"/>
    </row>
    <row r="11" spans="1:7" ht="14.25" customHeight="1">
      <c r="A11" s="99"/>
      <c r="B11" s="99"/>
      <c r="C11" s="7" t="s">
        <v>84</v>
      </c>
      <c r="D11" s="13">
        <v>6672360</v>
      </c>
      <c r="E11" s="13">
        <v>9178000</v>
      </c>
      <c r="F11" s="13">
        <f t="shared" si="1"/>
        <v>-2505640</v>
      </c>
      <c r="G11" s="88"/>
    </row>
    <row r="12" spans="1:7" ht="14.25" customHeight="1">
      <c r="A12" s="99"/>
      <c r="B12" s="99"/>
      <c r="C12" s="7" t="s">
        <v>85</v>
      </c>
      <c r="D12" s="13">
        <v>6672360</v>
      </c>
      <c r="E12" s="13">
        <v>9178000</v>
      </c>
      <c r="F12" s="13">
        <f t="shared" si="1"/>
        <v>-2505640</v>
      </c>
      <c r="G12" s="88"/>
    </row>
    <row r="13" spans="1:7" ht="14.25" customHeight="1">
      <c r="A13" s="99"/>
      <c r="B13" s="99"/>
      <c r="C13" s="7" t="s">
        <v>152</v>
      </c>
      <c r="D13" s="13">
        <v>0</v>
      </c>
      <c r="E13" s="13">
        <v>0</v>
      </c>
      <c r="F13" s="13">
        <f t="shared" si="1"/>
        <v>0</v>
      </c>
      <c r="G13" s="88"/>
    </row>
    <row r="14" spans="1:7" ht="14.25" customHeight="1">
      <c r="A14" s="99"/>
      <c r="B14" s="99"/>
      <c r="C14" s="7" t="s">
        <v>153</v>
      </c>
      <c r="D14" s="13">
        <v>0</v>
      </c>
      <c r="E14" s="13">
        <v>0</v>
      </c>
      <c r="F14" s="13">
        <f t="shared" si="1"/>
        <v>0</v>
      </c>
      <c r="G14" s="88"/>
    </row>
    <row r="15" spans="1:7" ht="14.25" customHeight="1">
      <c r="A15" s="99"/>
      <c r="B15" s="99"/>
      <c r="C15" s="7" t="s">
        <v>86</v>
      </c>
      <c r="D15" s="13">
        <v>10000</v>
      </c>
      <c r="E15" s="13">
        <v>11542</v>
      </c>
      <c r="F15" s="13">
        <f t="shared" si="1"/>
        <v>-1542</v>
      </c>
      <c r="G15" s="88"/>
    </row>
    <row r="16" spans="1:7" ht="14.25" customHeight="1">
      <c r="A16" s="99"/>
      <c r="B16" s="99"/>
      <c r="C16" s="7" t="s">
        <v>87</v>
      </c>
      <c r="D16" s="13">
        <v>500000</v>
      </c>
      <c r="E16" s="13">
        <v>610950</v>
      </c>
      <c r="F16" s="13">
        <f t="shared" si="1"/>
        <v>-110950</v>
      </c>
      <c r="G16" s="88"/>
    </row>
    <row r="17" spans="1:7" ht="14.25" customHeight="1">
      <c r="A17" s="99"/>
      <c r="B17" s="99"/>
      <c r="C17" s="7" t="s">
        <v>88</v>
      </c>
      <c r="D17" s="13">
        <v>20000</v>
      </c>
      <c r="E17" s="13">
        <v>15000</v>
      </c>
      <c r="F17" s="13">
        <f t="shared" si="1"/>
        <v>5000</v>
      </c>
      <c r="G17" s="88"/>
    </row>
    <row r="18" spans="1:7" ht="14.25" customHeight="1">
      <c r="A18" s="99"/>
      <c r="B18" s="99"/>
      <c r="C18" s="7" t="s">
        <v>89</v>
      </c>
      <c r="D18" s="13">
        <v>480000</v>
      </c>
      <c r="E18" s="13">
        <v>540751</v>
      </c>
      <c r="F18" s="13">
        <f t="shared" si="1"/>
        <v>-60751</v>
      </c>
      <c r="G18" s="88"/>
    </row>
    <row r="19" spans="1:7" ht="14.25" customHeight="1">
      <c r="A19" s="99"/>
      <c r="B19" s="99"/>
      <c r="C19" s="7" t="s">
        <v>90</v>
      </c>
      <c r="D19" s="13">
        <v>0</v>
      </c>
      <c r="E19" s="13">
        <v>55199</v>
      </c>
      <c r="F19" s="13">
        <f t="shared" si="1"/>
        <v>-55199</v>
      </c>
      <c r="G19" s="88"/>
    </row>
    <row r="20" spans="1:7" ht="14.25" customHeight="1">
      <c r="A20" s="99"/>
      <c r="B20" s="99"/>
      <c r="C20" s="7" t="s">
        <v>91</v>
      </c>
      <c r="D20" s="13">
        <v>0</v>
      </c>
      <c r="E20" s="13">
        <v>55199</v>
      </c>
      <c r="F20" s="13">
        <f t="shared" si="0"/>
        <v>-55199</v>
      </c>
      <c r="G20" s="88"/>
    </row>
    <row r="21" spans="1:7" ht="14.25" customHeight="1">
      <c r="A21" s="99"/>
      <c r="B21" s="100"/>
      <c r="C21" s="8" t="s">
        <v>74</v>
      </c>
      <c r="D21" s="14">
        <v>70754980</v>
      </c>
      <c r="E21" s="14">
        <v>76721982</v>
      </c>
      <c r="F21" s="14">
        <f t="shared" si="0"/>
        <v>-5967002</v>
      </c>
      <c r="G21" s="89"/>
    </row>
    <row r="22" spans="1:7" ht="14.25" customHeight="1">
      <c r="A22" s="99"/>
      <c r="B22" s="98" t="s">
        <v>12</v>
      </c>
      <c r="C22" s="7" t="s">
        <v>92</v>
      </c>
      <c r="D22" s="13">
        <v>49988480</v>
      </c>
      <c r="E22" s="13">
        <v>50992136</v>
      </c>
      <c r="F22" s="13">
        <f t="shared" si="0"/>
        <v>-1003656</v>
      </c>
      <c r="G22" s="88"/>
    </row>
    <row r="23" spans="1:7" ht="14.25" customHeight="1">
      <c r="A23" s="99"/>
      <c r="B23" s="99"/>
      <c r="C23" s="7" t="s">
        <v>93</v>
      </c>
      <c r="D23" s="13">
        <v>20240064</v>
      </c>
      <c r="E23" s="13">
        <v>20387323</v>
      </c>
      <c r="F23" s="13">
        <f t="shared" ref="F23:F65" si="2">D23-E23</f>
        <v>-147259</v>
      </c>
      <c r="G23" s="88"/>
    </row>
    <row r="24" spans="1:7" ht="14.25" customHeight="1">
      <c r="A24" s="99"/>
      <c r="B24" s="99"/>
      <c r="C24" s="7" t="s">
        <v>94</v>
      </c>
      <c r="D24" s="13">
        <v>6172000</v>
      </c>
      <c r="E24" s="13">
        <v>6190984</v>
      </c>
      <c r="F24" s="13">
        <f t="shared" si="2"/>
        <v>-18984</v>
      </c>
      <c r="G24" s="88"/>
    </row>
    <row r="25" spans="1:7" ht="14.25" customHeight="1">
      <c r="A25" s="99"/>
      <c r="B25" s="99"/>
      <c r="C25" s="7" t="s">
        <v>95</v>
      </c>
      <c r="D25" s="13">
        <v>17763309</v>
      </c>
      <c r="E25" s="13">
        <v>17706749</v>
      </c>
      <c r="F25" s="13">
        <f t="shared" si="2"/>
        <v>56560</v>
      </c>
      <c r="G25" s="88"/>
    </row>
    <row r="26" spans="1:7" ht="14.25" customHeight="1">
      <c r="A26" s="99"/>
      <c r="B26" s="99"/>
      <c r="C26" s="7" t="s">
        <v>96</v>
      </c>
      <c r="D26" s="13">
        <v>670500</v>
      </c>
      <c r="E26" s="13">
        <v>670500</v>
      </c>
      <c r="F26" s="13">
        <f t="shared" si="2"/>
        <v>0</v>
      </c>
      <c r="G26" s="88"/>
    </row>
    <row r="27" spans="1:7" ht="14.25" customHeight="1">
      <c r="A27" s="99"/>
      <c r="B27" s="99"/>
      <c r="C27" s="7" t="s">
        <v>154</v>
      </c>
      <c r="D27" s="13">
        <v>0</v>
      </c>
      <c r="E27" s="13">
        <v>0</v>
      </c>
      <c r="F27" s="13">
        <f t="shared" si="2"/>
        <v>0</v>
      </c>
      <c r="G27" s="88"/>
    </row>
    <row r="28" spans="1:7" ht="14.25" customHeight="1">
      <c r="A28" s="99"/>
      <c r="B28" s="99"/>
      <c r="C28" s="7" t="s">
        <v>97</v>
      </c>
      <c r="D28" s="13">
        <v>670500</v>
      </c>
      <c r="E28" s="13">
        <v>670500</v>
      </c>
      <c r="F28" s="13">
        <f t="shared" si="2"/>
        <v>0</v>
      </c>
      <c r="G28" s="88"/>
    </row>
    <row r="29" spans="1:7" ht="14.25" customHeight="1">
      <c r="A29" s="99"/>
      <c r="B29" s="99"/>
      <c r="C29" s="7" t="s">
        <v>98</v>
      </c>
      <c r="D29" s="13">
        <v>5142607</v>
      </c>
      <c r="E29" s="13">
        <v>6036580</v>
      </c>
      <c r="F29" s="13">
        <f t="shared" si="2"/>
        <v>-893973</v>
      </c>
      <c r="G29" s="88"/>
    </row>
    <row r="30" spans="1:7" ht="14.25" customHeight="1">
      <c r="A30" s="99"/>
      <c r="B30" s="99"/>
      <c r="C30" s="7" t="s">
        <v>99</v>
      </c>
      <c r="D30" s="13">
        <v>9300940</v>
      </c>
      <c r="E30" s="13">
        <v>9062101</v>
      </c>
      <c r="F30" s="13">
        <f t="shared" si="2"/>
        <v>238839</v>
      </c>
      <c r="G30" s="88"/>
    </row>
    <row r="31" spans="1:7" ht="14.25" customHeight="1">
      <c r="A31" s="99"/>
      <c r="B31" s="99"/>
      <c r="C31" s="7" t="s">
        <v>100</v>
      </c>
      <c r="D31" s="13">
        <v>4200000</v>
      </c>
      <c r="E31" s="13">
        <v>4277905</v>
      </c>
      <c r="F31" s="13">
        <f t="shared" si="2"/>
        <v>-77905</v>
      </c>
      <c r="G31" s="88"/>
    </row>
    <row r="32" spans="1:7" ht="14.25" customHeight="1">
      <c r="A32" s="99"/>
      <c r="B32" s="99"/>
      <c r="C32" s="7" t="s">
        <v>101</v>
      </c>
      <c r="D32" s="13">
        <v>320000</v>
      </c>
      <c r="E32" s="13">
        <v>188871</v>
      </c>
      <c r="F32" s="13">
        <f t="shared" si="2"/>
        <v>131129</v>
      </c>
      <c r="G32" s="88"/>
    </row>
    <row r="33" spans="1:7" ht="14.25" customHeight="1">
      <c r="A33" s="99"/>
      <c r="B33" s="99"/>
      <c r="C33" s="7" t="s">
        <v>102</v>
      </c>
      <c r="D33" s="13">
        <v>1300000</v>
      </c>
      <c r="E33" s="13">
        <v>1343574</v>
      </c>
      <c r="F33" s="13">
        <f t="shared" si="2"/>
        <v>-43574</v>
      </c>
      <c r="G33" s="88"/>
    </row>
    <row r="34" spans="1:7" ht="14.25" customHeight="1">
      <c r="A34" s="99"/>
      <c r="B34" s="99"/>
      <c r="C34" s="7" t="s">
        <v>103</v>
      </c>
      <c r="D34" s="13">
        <v>2000000</v>
      </c>
      <c r="E34" s="13">
        <v>1843253</v>
      </c>
      <c r="F34" s="13">
        <f t="shared" si="2"/>
        <v>156747</v>
      </c>
      <c r="G34" s="88"/>
    </row>
    <row r="35" spans="1:7" ht="14.25" customHeight="1">
      <c r="A35" s="99"/>
      <c r="B35" s="99"/>
      <c r="C35" s="7" t="s">
        <v>104</v>
      </c>
      <c r="D35" s="13">
        <v>300000</v>
      </c>
      <c r="E35" s="13">
        <v>409083</v>
      </c>
      <c r="F35" s="13">
        <f t="shared" si="2"/>
        <v>-109083</v>
      </c>
      <c r="G35" s="88"/>
    </row>
    <row r="36" spans="1:7" ht="14.25" customHeight="1">
      <c r="A36" s="99"/>
      <c r="B36" s="99"/>
      <c r="C36" s="7" t="s">
        <v>105</v>
      </c>
      <c r="D36" s="13">
        <v>1050000</v>
      </c>
      <c r="E36" s="13">
        <v>874541</v>
      </c>
      <c r="F36" s="13">
        <f t="shared" si="2"/>
        <v>175459</v>
      </c>
      <c r="G36" s="88"/>
    </row>
    <row r="37" spans="1:7" ht="14.25" customHeight="1">
      <c r="A37" s="99"/>
      <c r="B37" s="99"/>
      <c r="C37" s="7" t="s">
        <v>120</v>
      </c>
      <c r="D37" s="13">
        <v>0</v>
      </c>
      <c r="E37" s="13">
        <v>0</v>
      </c>
      <c r="F37" s="13">
        <f t="shared" si="2"/>
        <v>0</v>
      </c>
      <c r="G37" s="88"/>
    </row>
    <row r="38" spans="1:7" ht="14.25" customHeight="1">
      <c r="A38" s="99"/>
      <c r="B38" s="99"/>
      <c r="C38" s="7" t="s">
        <v>106</v>
      </c>
      <c r="D38" s="13">
        <v>130940</v>
      </c>
      <c r="E38" s="13">
        <v>124874</v>
      </c>
      <c r="F38" s="13">
        <f t="shared" si="2"/>
        <v>6066</v>
      </c>
      <c r="G38" s="88"/>
    </row>
    <row r="39" spans="1:7" ht="14.25" customHeight="1">
      <c r="A39" s="99"/>
      <c r="B39" s="99"/>
      <c r="C39" s="7" t="s">
        <v>155</v>
      </c>
      <c r="D39" s="13">
        <v>0</v>
      </c>
      <c r="E39" s="13">
        <v>0</v>
      </c>
      <c r="F39" s="13">
        <f t="shared" si="2"/>
        <v>0</v>
      </c>
      <c r="G39" s="88"/>
    </row>
    <row r="40" spans="1:7" ht="14.25" customHeight="1">
      <c r="A40" s="99"/>
      <c r="B40" s="99"/>
      <c r="C40" s="7" t="s">
        <v>107</v>
      </c>
      <c r="D40" s="13">
        <v>5614473</v>
      </c>
      <c r="E40" s="13">
        <v>5346347</v>
      </c>
      <c r="F40" s="13">
        <f t="shared" si="2"/>
        <v>268126</v>
      </c>
      <c r="G40" s="88"/>
    </row>
    <row r="41" spans="1:7" ht="14.25" customHeight="1">
      <c r="A41" s="99"/>
      <c r="B41" s="99"/>
      <c r="C41" s="7" t="s">
        <v>108</v>
      </c>
      <c r="D41" s="13">
        <v>268072</v>
      </c>
      <c r="E41" s="13">
        <v>253686</v>
      </c>
      <c r="F41" s="13">
        <f t="shared" si="2"/>
        <v>14386</v>
      </c>
      <c r="G41" s="88"/>
    </row>
    <row r="42" spans="1:7" ht="14.25" customHeight="1">
      <c r="A42" s="99"/>
      <c r="B42" s="99"/>
      <c r="C42" s="7" t="s">
        <v>109</v>
      </c>
      <c r="D42" s="13">
        <v>268072</v>
      </c>
      <c r="E42" s="13">
        <v>206766</v>
      </c>
      <c r="F42" s="13">
        <f t="shared" si="2"/>
        <v>61306</v>
      </c>
      <c r="G42" s="88"/>
    </row>
    <row r="43" spans="1:7" ht="14.25" customHeight="1">
      <c r="A43" s="99"/>
      <c r="B43" s="99"/>
      <c r="C43" s="7" t="s">
        <v>110</v>
      </c>
      <c r="D43" s="13">
        <v>0</v>
      </c>
      <c r="E43" s="13">
        <v>46920</v>
      </c>
      <c r="F43" s="13">
        <f t="shared" si="2"/>
        <v>-46920</v>
      </c>
      <c r="G43" s="88"/>
    </row>
    <row r="44" spans="1:7" ht="14.25" customHeight="1">
      <c r="A44" s="99"/>
      <c r="B44" s="99"/>
      <c r="C44" s="7" t="s">
        <v>111</v>
      </c>
      <c r="D44" s="13">
        <v>565000</v>
      </c>
      <c r="E44" s="13">
        <v>526630</v>
      </c>
      <c r="F44" s="13">
        <f t="shared" si="2"/>
        <v>38370</v>
      </c>
      <c r="G44" s="88"/>
    </row>
    <row r="45" spans="1:7" ht="14.25" customHeight="1">
      <c r="A45" s="99"/>
      <c r="B45" s="99"/>
      <c r="C45" s="7" t="s">
        <v>112</v>
      </c>
      <c r="D45" s="13">
        <v>535000</v>
      </c>
      <c r="E45" s="13">
        <v>412168</v>
      </c>
      <c r="F45" s="13">
        <f t="shared" si="2"/>
        <v>122832</v>
      </c>
      <c r="G45" s="88"/>
    </row>
    <row r="46" spans="1:7" ht="14.25" customHeight="1">
      <c r="A46" s="99"/>
      <c r="B46" s="99"/>
      <c r="C46" s="7" t="s">
        <v>113</v>
      </c>
      <c r="D46" s="13">
        <v>150000</v>
      </c>
      <c r="E46" s="13">
        <v>149079</v>
      </c>
      <c r="F46" s="13">
        <f t="shared" si="2"/>
        <v>921</v>
      </c>
      <c r="G46" s="88"/>
    </row>
    <row r="47" spans="1:7" ht="14.25" customHeight="1">
      <c r="A47" s="99"/>
      <c r="B47" s="99"/>
      <c r="C47" s="7" t="s">
        <v>156</v>
      </c>
      <c r="D47" s="13">
        <v>0</v>
      </c>
      <c r="E47" s="13">
        <v>0</v>
      </c>
      <c r="F47" s="13">
        <f t="shared" si="2"/>
        <v>0</v>
      </c>
      <c r="G47" s="88"/>
    </row>
    <row r="48" spans="1:7" ht="14.25" customHeight="1">
      <c r="A48" s="99"/>
      <c r="B48" s="99"/>
      <c r="C48" s="7" t="s">
        <v>103</v>
      </c>
      <c r="D48" s="13">
        <v>0</v>
      </c>
      <c r="E48" s="13">
        <v>0</v>
      </c>
      <c r="F48" s="13">
        <f t="shared" si="2"/>
        <v>0</v>
      </c>
      <c r="G48" s="88"/>
    </row>
    <row r="49" spans="1:7" ht="14.25" customHeight="1">
      <c r="A49" s="99"/>
      <c r="B49" s="99"/>
      <c r="C49" s="7" t="s">
        <v>104</v>
      </c>
      <c r="D49" s="13">
        <v>0</v>
      </c>
      <c r="E49" s="13">
        <v>0</v>
      </c>
      <c r="F49" s="13">
        <f t="shared" si="2"/>
        <v>0</v>
      </c>
      <c r="G49" s="88"/>
    </row>
    <row r="50" spans="1:7" ht="14.25" customHeight="1">
      <c r="A50" s="99"/>
      <c r="B50" s="99"/>
      <c r="C50" s="7" t="s">
        <v>114</v>
      </c>
      <c r="D50" s="13">
        <v>1000000</v>
      </c>
      <c r="E50" s="13">
        <v>641216</v>
      </c>
      <c r="F50" s="13">
        <f t="shared" si="2"/>
        <v>358784</v>
      </c>
      <c r="G50" s="88"/>
    </row>
    <row r="51" spans="1:7" ht="14.25" customHeight="1">
      <c r="A51" s="99"/>
      <c r="B51" s="99"/>
      <c r="C51" s="7" t="s">
        <v>115</v>
      </c>
      <c r="D51" s="13">
        <v>200000</v>
      </c>
      <c r="E51" s="13">
        <v>192539</v>
      </c>
      <c r="F51" s="13">
        <f t="shared" si="2"/>
        <v>7461</v>
      </c>
      <c r="G51" s="88"/>
    </row>
    <row r="52" spans="1:7" ht="14.25" customHeight="1">
      <c r="A52" s="99"/>
      <c r="B52" s="99"/>
      <c r="C52" s="7" t="s">
        <v>116</v>
      </c>
      <c r="D52" s="13">
        <v>64376</v>
      </c>
      <c r="E52" s="13">
        <v>75533</v>
      </c>
      <c r="F52" s="13">
        <f t="shared" si="2"/>
        <v>-11157</v>
      </c>
      <c r="G52" s="88"/>
    </row>
    <row r="53" spans="1:7" ht="14.25" customHeight="1">
      <c r="A53" s="99"/>
      <c r="B53" s="99"/>
      <c r="C53" s="7" t="s">
        <v>117</v>
      </c>
      <c r="D53" s="13">
        <v>189000</v>
      </c>
      <c r="E53" s="13">
        <v>194400</v>
      </c>
      <c r="F53" s="13">
        <f t="shared" si="2"/>
        <v>-5400</v>
      </c>
      <c r="G53" s="88"/>
    </row>
    <row r="54" spans="1:7" ht="14.25" customHeight="1">
      <c r="A54" s="99"/>
      <c r="B54" s="99"/>
      <c r="C54" s="7" t="s">
        <v>118</v>
      </c>
      <c r="D54" s="13">
        <v>1532800</v>
      </c>
      <c r="E54" s="13">
        <v>1671677</v>
      </c>
      <c r="F54" s="13">
        <f t="shared" si="2"/>
        <v>-138877</v>
      </c>
      <c r="G54" s="88"/>
    </row>
    <row r="55" spans="1:7" ht="14.25" customHeight="1">
      <c r="A55" s="99"/>
      <c r="B55" s="99"/>
      <c r="C55" s="7" t="s">
        <v>119</v>
      </c>
      <c r="D55" s="13">
        <v>64000</v>
      </c>
      <c r="E55" s="13">
        <v>60856</v>
      </c>
      <c r="F55" s="13">
        <f t="shared" si="2"/>
        <v>3144</v>
      </c>
      <c r="G55" s="88"/>
    </row>
    <row r="56" spans="1:7" ht="14.25" customHeight="1">
      <c r="A56" s="99"/>
      <c r="B56" s="99"/>
      <c r="C56" s="7" t="s">
        <v>120</v>
      </c>
      <c r="D56" s="13">
        <v>238913</v>
      </c>
      <c r="E56" s="13">
        <v>369256</v>
      </c>
      <c r="F56" s="13">
        <f t="shared" si="2"/>
        <v>-130343</v>
      </c>
      <c r="G56" s="88"/>
    </row>
    <row r="57" spans="1:7" ht="14.25" customHeight="1">
      <c r="A57" s="99"/>
      <c r="B57" s="99"/>
      <c r="C57" s="7" t="s">
        <v>106</v>
      </c>
      <c r="D57" s="13">
        <v>391312</v>
      </c>
      <c r="E57" s="13">
        <v>401304</v>
      </c>
      <c r="F57" s="13">
        <f t="shared" si="2"/>
        <v>-9992</v>
      </c>
      <c r="G57" s="88"/>
    </row>
    <row r="58" spans="1:7" ht="14.25" customHeight="1">
      <c r="A58" s="99"/>
      <c r="B58" s="99"/>
      <c r="C58" s="7" t="s">
        <v>121</v>
      </c>
      <c r="D58" s="13">
        <v>10000</v>
      </c>
      <c r="E58" s="13">
        <v>10000</v>
      </c>
      <c r="F58" s="13">
        <f t="shared" si="2"/>
        <v>0</v>
      </c>
      <c r="G58" s="88"/>
    </row>
    <row r="59" spans="1:7" ht="14.25" customHeight="1">
      <c r="A59" s="99"/>
      <c r="B59" s="99"/>
      <c r="C59" s="7" t="s">
        <v>122</v>
      </c>
      <c r="D59" s="13">
        <v>0</v>
      </c>
      <c r="E59" s="13">
        <v>4650</v>
      </c>
      <c r="F59" s="13">
        <f t="shared" si="2"/>
        <v>-4650</v>
      </c>
      <c r="G59" s="88"/>
    </row>
    <row r="60" spans="1:7" ht="14.25" customHeight="1">
      <c r="A60" s="99"/>
      <c r="B60" s="99"/>
      <c r="C60" s="7" t="s">
        <v>123</v>
      </c>
      <c r="D60" s="13">
        <v>246000</v>
      </c>
      <c r="E60" s="13">
        <v>241128</v>
      </c>
      <c r="F60" s="13">
        <f t="shared" si="2"/>
        <v>4872</v>
      </c>
      <c r="G60" s="88"/>
    </row>
    <row r="61" spans="1:7" ht="14.25" customHeight="1">
      <c r="A61" s="99"/>
      <c r="B61" s="99"/>
      <c r="C61" s="7" t="s">
        <v>124</v>
      </c>
      <c r="D61" s="13">
        <v>60000</v>
      </c>
      <c r="E61" s="13">
        <v>56900</v>
      </c>
      <c r="F61" s="13">
        <f t="shared" si="2"/>
        <v>3100</v>
      </c>
      <c r="G61" s="88"/>
    </row>
    <row r="62" spans="1:7" ht="14.25" customHeight="1">
      <c r="A62" s="99"/>
      <c r="B62" s="99"/>
      <c r="C62" s="7" t="s">
        <v>125</v>
      </c>
      <c r="D62" s="13">
        <v>100000</v>
      </c>
      <c r="E62" s="13">
        <v>85325</v>
      </c>
      <c r="F62" s="13">
        <f t="shared" si="2"/>
        <v>14675</v>
      </c>
      <c r="G62" s="88"/>
    </row>
    <row r="63" spans="1:7" ht="14.25" customHeight="1">
      <c r="A63" s="99"/>
      <c r="B63" s="99"/>
      <c r="C63" s="7" t="s">
        <v>157</v>
      </c>
      <c r="D63" s="13">
        <v>0</v>
      </c>
      <c r="E63" s="13">
        <v>0</v>
      </c>
      <c r="F63" s="13">
        <f t="shared" si="2"/>
        <v>0</v>
      </c>
      <c r="G63" s="88"/>
    </row>
    <row r="64" spans="1:7" ht="14.25" customHeight="1">
      <c r="A64" s="99"/>
      <c r="B64" s="99"/>
      <c r="C64" s="7" t="s">
        <v>126</v>
      </c>
      <c r="D64" s="13">
        <v>100000</v>
      </c>
      <c r="E64" s="13">
        <v>85325</v>
      </c>
      <c r="F64" s="13">
        <f t="shared" si="2"/>
        <v>14675</v>
      </c>
      <c r="G64" s="88"/>
    </row>
    <row r="65" spans="1:7" ht="14.25" customHeight="1">
      <c r="A65" s="99"/>
      <c r="B65" s="99"/>
      <c r="C65" s="7" t="s">
        <v>158</v>
      </c>
      <c r="D65" s="13">
        <v>0</v>
      </c>
      <c r="E65" s="13">
        <v>0</v>
      </c>
      <c r="F65" s="13">
        <f t="shared" si="2"/>
        <v>0</v>
      </c>
      <c r="G65" s="88"/>
    </row>
    <row r="66" spans="1:7" ht="14.25" customHeight="1">
      <c r="A66" s="99"/>
      <c r="B66" s="99"/>
      <c r="C66" s="9" t="s">
        <v>159</v>
      </c>
      <c r="D66" s="68">
        <v>0</v>
      </c>
      <c r="E66" s="68">
        <v>0</v>
      </c>
      <c r="F66" s="13">
        <f t="shared" si="0"/>
        <v>0</v>
      </c>
      <c r="G66" s="90"/>
    </row>
    <row r="67" spans="1:7" ht="14.25" customHeight="1">
      <c r="A67" s="99"/>
      <c r="B67" s="100"/>
      <c r="C67" s="8" t="s">
        <v>75</v>
      </c>
      <c r="D67" s="14">
        <v>64903893</v>
      </c>
      <c r="E67" s="14">
        <v>65400584</v>
      </c>
      <c r="F67" s="14">
        <f t="shared" si="0"/>
        <v>-496691</v>
      </c>
      <c r="G67" s="89"/>
    </row>
    <row r="68" spans="1:7" ht="14.25" customHeight="1">
      <c r="A68" s="100"/>
      <c r="B68" s="104" t="s">
        <v>76</v>
      </c>
      <c r="C68" s="105"/>
      <c r="D68" s="14">
        <v>5851087</v>
      </c>
      <c r="E68" s="14">
        <v>11321398</v>
      </c>
      <c r="F68" s="14">
        <f>F21-F67</f>
        <v>-5470311</v>
      </c>
      <c r="G68" s="89"/>
    </row>
    <row r="69" spans="1:7" ht="14.25" customHeight="1">
      <c r="A69" s="106" t="s">
        <v>41</v>
      </c>
      <c r="B69" s="106" t="s">
        <v>11</v>
      </c>
      <c r="C69" s="6"/>
      <c r="D69" s="78">
        <v>0</v>
      </c>
      <c r="E69" s="78">
        <v>0</v>
      </c>
      <c r="F69" s="13">
        <f t="shared" ref="F69:F72" si="3">D69-E69</f>
        <v>0</v>
      </c>
      <c r="G69" s="87"/>
    </row>
    <row r="70" spans="1:7" ht="14.25" customHeight="1">
      <c r="A70" s="106"/>
      <c r="B70" s="106"/>
      <c r="C70" s="8" t="s">
        <v>40</v>
      </c>
      <c r="D70" s="14"/>
      <c r="E70" s="14"/>
      <c r="F70" s="14">
        <f t="shared" si="3"/>
        <v>0</v>
      </c>
      <c r="G70" s="89"/>
    </row>
    <row r="71" spans="1:7" ht="14.25" customHeight="1">
      <c r="A71" s="106"/>
      <c r="B71" s="98" t="s">
        <v>12</v>
      </c>
      <c r="C71" s="79"/>
      <c r="D71" s="78">
        <v>0</v>
      </c>
      <c r="E71" s="78">
        <v>0</v>
      </c>
      <c r="F71" s="13">
        <f t="shared" si="3"/>
        <v>0</v>
      </c>
      <c r="G71" s="87"/>
    </row>
    <row r="72" spans="1:7" ht="14.25" customHeight="1">
      <c r="A72" s="106"/>
      <c r="B72" s="107"/>
      <c r="C72" s="8" t="s">
        <v>39</v>
      </c>
      <c r="D72" s="14"/>
      <c r="E72" s="14"/>
      <c r="F72" s="14">
        <f t="shared" si="3"/>
        <v>0</v>
      </c>
      <c r="G72" s="89"/>
    </row>
    <row r="73" spans="1:7" ht="14.25" customHeight="1">
      <c r="A73" s="106"/>
      <c r="B73" s="96" t="s">
        <v>38</v>
      </c>
      <c r="C73" s="96"/>
      <c r="D73" s="14">
        <v>0</v>
      </c>
      <c r="E73" s="14">
        <v>0</v>
      </c>
      <c r="F73" s="14">
        <f>F70-F72</f>
        <v>0</v>
      </c>
      <c r="G73" s="89"/>
    </row>
    <row r="74" spans="1:7" ht="14.25" customHeight="1">
      <c r="A74" s="98" t="s">
        <v>50</v>
      </c>
      <c r="B74" s="98" t="s">
        <v>13</v>
      </c>
      <c r="C74" s="10" t="s">
        <v>160</v>
      </c>
      <c r="D74" s="15">
        <v>0</v>
      </c>
      <c r="E74" s="13">
        <v>0</v>
      </c>
      <c r="F74" s="13">
        <f t="shared" ref="F74:F96" si="4">D74-E74</f>
        <v>0</v>
      </c>
      <c r="G74" s="91"/>
    </row>
    <row r="75" spans="1:7" ht="14.25" customHeight="1">
      <c r="A75" s="99"/>
      <c r="B75" s="99"/>
      <c r="C75" s="10" t="s">
        <v>161</v>
      </c>
      <c r="D75" s="15">
        <v>0</v>
      </c>
      <c r="E75" s="13">
        <v>0</v>
      </c>
      <c r="F75" s="13">
        <f t="shared" ref="F75:F81" si="5">D75-E75</f>
        <v>0</v>
      </c>
      <c r="G75" s="91"/>
    </row>
    <row r="76" spans="1:7" ht="14.25" customHeight="1">
      <c r="A76" s="99"/>
      <c r="B76" s="99"/>
      <c r="C76" s="10" t="s">
        <v>162</v>
      </c>
      <c r="D76" s="15">
        <v>0</v>
      </c>
      <c r="E76" s="13">
        <v>0</v>
      </c>
      <c r="F76" s="13">
        <f t="shared" si="5"/>
        <v>0</v>
      </c>
      <c r="G76" s="91"/>
    </row>
    <row r="77" spans="1:7" ht="14.25" customHeight="1">
      <c r="A77" s="99"/>
      <c r="B77" s="99"/>
      <c r="C77" s="10" t="s">
        <v>163</v>
      </c>
      <c r="D77" s="15">
        <v>0</v>
      </c>
      <c r="E77" s="13">
        <v>0</v>
      </c>
      <c r="F77" s="13">
        <f t="shared" si="5"/>
        <v>0</v>
      </c>
      <c r="G77" s="91"/>
    </row>
    <row r="78" spans="1:7" ht="14.25" customHeight="1">
      <c r="A78" s="99"/>
      <c r="B78" s="99"/>
      <c r="C78" s="10" t="s">
        <v>164</v>
      </c>
      <c r="D78" s="15">
        <v>0</v>
      </c>
      <c r="E78" s="13">
        <v>0</v>
      </c>
      <c r="F78" s="13">
        <f t="shared" si="5"/>
        <v>0</v>
      </c>
      <c r="G78" s="91"/>
    </row>
    <row r="79" spans="1:7" ht="14.25" customHeight="1">
      <c r="A79" s="99"/>
      <c r="B79" s="99"/>
      <c r="C79" s="10" t="s">
        <v>165</v>
      </c>
      <c r="D79" s="15">
        <v>0</v>
      </c>
      <c r="E79" s="13">
        <v>0</v>
      </c>
      <c r="F79" s="13">
        <f t="shared" si="5"/>
        <v>0</v>
      </c>
      <c r="G79" s="91"/>
    </row>
    <row r="80" spans="1:7" ht="14.25" customHeight="1">
      <c r="A80" s="99"/>
      <c r="B80" s="99"/>
      <c r="C80" s="10" t="s">
        <v>166</v>
      </c>
      <c r="D80" s="15">
        <v>0</v>
      </c>
      <c r="E80" s="13">
        <v>0</v>
      </c>
      <c r="F80" s="13">
        <f t="shared" si="5"/>
        <v>0</v>
      </c>
      <c r="G80" s="91"/>
    </row>
    <row r="81" spans="1:7" ht="14.25" customHeight="1">
      <c r="A81" s="99"/>
      <c r="B81" s="99"/>
      <c r="C81" s="10" t="s">
        <v>167</v>
      </c>
      <c r="D81" s="15">
        <v>0</v>
      </c>
      <c r="E81" s="13">
        <v>0</v>
      </c>
      <c r="F81" s="13">
        <f t="shared" si="5"/>
        <v>0</v>
      </c>
      <c r="G81" s="91"/>
    </row>
    <row r="82" spans="1:7" ht="14.25" customHeight="1">
      <c r="A82" s="99"/>
      <c r="B82" s="102"/>
      <c r="C82" s="7" t="s">
        <v>139</v>
      </c>
      <c r="D82" s="13">
        <v>0</v>
      </c>
      <c r="E82" s="13">
        <v>0</v>
      </c>
      <c r="F82" s="13">
        <f t="shared" si="4"/>
        <v>0</v>
      </c>
      <c r="G82" s="88"/>
    </row>
    <row r="83" spans="1:7" ht="14.25" customHeight="1">
      <c r="A83" s="99"/>
      <c r="B83" s="101"/>
      <c r="C83" s="8" t="s">
        <v>60</v>
      </c>
      <c r="D83" s="14">
        <v>0</v>
      </c>
      <c r="E83" s="14">
        <v>0</v>
      </c>
      <c r="F83" s="14">
        <f t="shared" si="4"/>
        <v>0</v>
      </c>
      <c r="G83" s="89"/>
    </row>
    <row r="84" spans="1:7" ht="14.25" customHeight="1">
      <c r="A84" s="99"/>
      <c r="B84" s="98" t="s">
        <v>12</v>
      </c>
      <c r="C84" s="7" t="s">
        <v>168</v>
      </c>
      <c r="D84" s="13">
        <v>0</v>
      </c>
      <c r="E84" s="13">
        <v>0</v>
      </c>
      <c r="F84" s="13">
        <f t="shared" si="4"/>
        <v>0</v>
      </c>
      <c r="G84" s="88"/>
    </row>
    <row r="85" spans="1:7" ht="14.25" customHeight="1">
      <c r="A85" s="99"/>
      <c r="B85" s="99"/>
      <c r="C85" s="7" t="s">
        <v>127</v>
      </c>
      <c r="D85" s="13">
        <v>5851087</v>
      </c>
      <c r="E85" s="13">
        <v>9172760</v>
      </c>
      <c r="F85" s="13">
        <f t="shared" ref="F85:F94" si="6">D85-E85</f>
        <v>-3321673</v>
      </c>
      <c r="G85" s="88"/>
    </row>
    <row r="86" spans="1:7" ht="14.25" customHeight="1">
      <c r="A86" s="99"/>
      <c r="B86" s="99"/>
      <c r="C86" s="7" t="s">
        <v>128</v>
      </c>
      <c r="D86" s="13">
        <v>851087</v>
      </c>
      <c r="E86" s="13">
        <v>1172760</v>
      </c>
      <c r="F86" s="13">
        <f t="shared" si="6"/>
        <v>-321673</v>
      </c>
      <c r="G86" s="88"/>
    </row>
    <row r="87" spans="1:7" ht="14.25" customHeight="1">
      <c r="A87" s="99"/>
      <c r="B87" s="99"/>
      <c r="C87" s="7" t="s">
        <v>129</v>
      </c>
      <c r="D87" s="13">
        <v>851087</v>
      </c>
      <c r="E87" s="13">
        <v>1172760</v>
      </c>
      <c r="F87" s="13">
        <f t="shared" si="6"/>
        <v>-321673</v>
      </c>
      <c r="G87" s="88"/>
    </row>
    <row r="88" spans="1:7" ht="14.25" customHeight="1">
      <c r="A88" s="99"/>
      <c r="B88" s="99"/>
      <c r="C88" s="7" t="s">
        <v>169</v>
      </c>
      <c r="D88" s="13">
        <v>0</v>
      </c>
      <c r="E88" s="13">
        <v>0</v>
      </c>
      <c r="F88" s="13">
        <f t="shared" si="6"/>
        <v>0</v>
      </c>
      <c r="G88" s="88"/>
    </row>
    <row r="89" spans="1:7" ht="14.25" customHeight="1">
      <c r="A89" s="99"/>
      <c r="B89" s="99"/>
      <c r="C89" s="7" t="s">
        <v>170</v>
      </c>
      <c r="D89" s="13">
        <v>0</v>
      </c>
      <c r="E89" s="13">
        <v>0</v>
      </c>
      <c r="F89" s="13">
        <f t="shared" si="6"/>
        <v>0</v>
      </c>
      <c r="G89" s="88"/>
    </row>
    <row r="90" spans="1:7" ht="14.25" customHeight="1">
      <c r="A90" s="99"/>
      <c r="B90" s="99"/>
      <c r="C90" s="7" t="s">
        <v>171</v>
      </c>
      <c r="D90" s="13">
        <v>0</v>
      </c>
      <c r="E90" s="13">
        <v>0</v>
      </c>
      <c r="F90" s="13">
        <f t="shared" si="6"/>
        <v>0</v>
      </c>
      <c r="G90" s="88"/>
    </row>
    <row r="91" spans="1:7" ht="14.25" customHeight="1">
      <c r="A91" s="99"/>
      <c r="B91" s="99"/>
      <c r="C91" s="7" t="s">
        <v>172</v>
      </c>
      <c r="D91" s="13">
        <v>0</v>
      </c>
      <c r="E91" s="13">
        <v>0</v>
      </c>
      <c r="F91" s="13">
        <f t="shared" si="6"/>
        <v>0</v>
      </c>
      <c r="G91" s="88"/>
    </row>
    <row r="92" spans="1:7" ht="14.25" customHeight="1">
      <c r="A92" s="99"/>
      <c r="B92" s="99"/>
      <c r="C92" s="7" t="s">
        <v>130</v>
      </c>
      <c r="D92" s="13">
        <v>5000000</v>
      </c>
      <c r="E92" s="13">
        <v>8000000</v>
      </c>
      <c r="F92" s="13">
        <f t="shared" si="6"/>
        <v>-3000000</v>
      </c>
      <c r="G92" s="88"/>
    </row>
    <row r="93" spans="1:7" ht="14.25" customHeight="1">
      <c r="A93" s="99"/>
      <c r="B93" s="99"/>
      <c r="C93" s="7" t="s">
        <v>173</v>
      </c>
      <c r="D93" s="13">
        <v>0</v>
      </c>
      <c r="E93" s="13">
        <v>0</v>
      </c>
      <c r="F93" s="13">
        <f t="shared" si="6"/>
        <v>0</v>
      </c>
      <c r="G93" s="88"/>
    </row>
    <row r="94" spans="1:7" ht="14.25" customHeight="1">
      <c r="A94" s="99"/>
      <c r="B94" s="99"/>
      <c r="C94" s="7" t="s">
        <v>174</v>
      </c>
      <c r="D94" s="13">
        <v>0</v>
      </c>
      <c r="E94" s="13">
        <v>0</v>
      </c>
      <c r="F94" s="13">
        <f t="shared" si="6"/>
        <v>0</v>
      </c>
      <c r="G94" s="88"/>
    </row>
    <row r="95" spans="1:7" ht="14.25" customHeight="1">
      <c r="A95" s="99"/>
      <c r="B95" s="102"/>
      <c r="C95" s="7" t="s">
        <v>140</v>
      </c>
      <c r="D95" s="13">
        <v>0</v>
      </c>
      <c r="E95" s="13">
        <v>0</v>
      </c>
      <c r="F95" s="13">
        <f t="shared" si="4"/>
        <v>0</v>
      </c>
      <c r="G95" s="88"/>
    </row>
    <row r="96" spans="1:7" ht="14.25" customHeight="1">
      <c r="A96" s="99"/>
      <c r="B96" s="101"/>
      <c r="C96" s="8" t="s">
        <v>77</v>
      </c>
      <c r="D96" s="14">
        <v>5851087</v>
      </c>
      <c r="E96" s="14">
        <v>9172760</v>
      </c>
      <c r="F96" s="14">
        <f t="shared" si="4"/>
        <v>-3321673</v>
      </c>
      <c r="G96" s="89"/>
    </row>
    <row r="97" spans="1:7" ht="14.25" customHeight="1">
      <c r="A97" s="100"/>
      <c r="B97" s="96" t="s">
        <v>78</v>
      </c>
      <c r="C97" s="96"/>
      <c r="D97" s="14">
        <v>-5851087</v>
      </c>
      <c r="E97" s="14">
        <v>-9172760</v>
      </c>
      <c r="F97" s="14">
        <f>F83-F96</f>
        <v>3321673</v>
      </c>
      <c r="G97" s="89"/>
    </row>
    <row r="98" spans="1:7" ht="14.25" customHeight="1">
      <c r="A98" s="103" t="s">
        <v>14</v>
      </c>
      <c r="B98" s="103"/>
      <c r="C98" s="103"/>
      <c r="D98" s="78">
        <v>0</v>
      </c>
      <c r="E98" s="92">
        <v>0</v>
      </c>
      <c r="F98" s="92">
        <f>D98</f>
        <v>0</v>
      </c>
      <c r="G98" s="94"/>
    </row>
    <row r="99" spans="1:7" ht="14.25" customHeight="1">
      <c r="A99" s="17"/>
      <c r="B99" s="18"/>
      <c r="C99" s="19"/>
      <c r="D99" s="68">
        <v>0</v>
      </c>
      <c r="E99" s="93"/>
      <c r="F99" s="93"/>
      <c r="G99" s="95"/>
    </row>
    <row r="100" spans="1:7" ht="14.25" customHeight="1">
      <c r="A100" s="96" t="s">
        <v>46</v>
      </c>
      <c r="B100" s="96"/>
      <c r="C100" s="96"/>
      <c r="D100" s="14">
        <v>0</v>
      </c>
      <c r="E100" s="14">
        <v>2148638</v>
      </c>
      <c r="F100" s="14">
        <f>F68+F73+F97-F98</f>
        <v>-2148638</v>
      </c>
      <c r="G100" s="89"/>
    </row>
    <row r="101" spans="1:7" s="3" customFormat="1" ht="14.25" customHeight="1">
      <c r="A101" s="82"/>
      <c r="B101" s="82"/>
      <c r="C101" s="82"/>
      <c r="D101" s="16"/>
      <c r="E101" s="16"/>
      <c r="F101" s="16"/>
      <c r="G101" s="16"/>
    </row>
    <row r="102" spans="1:7" ht="14.25" customHeight="1">
      <c r="A102" s="96" t="s">
        <v>47</v>
      </c>
      <c r="B102" s="96"/>
      <c r="C102" s="96"/>
      <c r="D102" s="14">
        <v>0</v>
      </c>
      <c r="E102" s="14">
        <v>16348362</v>
      </c>
      <c r="F102" s="14">
        <f>D102-E102</f>
        <v>-16348362</v>
      </c>
      <c r="G102" s="89"/>
    </row>
    <row r="103" spans="1:7" ht="14.25" customHeight="1">
      <c r="A103" s="96" t="s">
        <v>48</v>
      </c>
      <c r="B103" s="96"/>
      <c r="C103" s="96"/>
      <c r="D103" s="14">
        <v>0</v>
      </c>
      <c r="E103" s="14">
        <v>18497000</v>
      </c>
      <c r="F103" s="14">
        <f>F100+F102</f>
        <v>-18497000</v>
      </c>
      <c r="G103" s="89"/>
    </row>
    <row r="104" spans="1:7" ht="14.25" customHeight="1">
      <c r="A104" s="97"/>
      <c r="B104" s="97"/>
      <c r="C104" s="97"/>
      <c r="D104" s="97"/>
      <c r="E104" s="97"/>
      <c r="F104" s="97"/>
      <c r="G104" s="97"/>
    </row>
    <row r="105" spans="1:7" ht="14.25" customHeight="1"/>
    <row r="106" spans="1:7" ht="14.25" customHeight="1"/>
    <row r="107" spans="1:7" ht="14.25" customHeight="1"/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</sheetData>
  <sheetProtection password="F3FB" sheet="1" scenarios="1" selectLockedCells="1"/>
  <mergeCells count="26">
    <mergeCell ref="A7:C7"/>
    <mergeCell ref="A1:B1"/>
    <mergeCell ref="F1:G1"/>
    <mergeCell ref="E2:G2"/>
    <mergeCell ref="A3:G3"/>
    <mergeCell ref="A5:G5"/>
    <mergeCell ref="A8:A68"/>
    <mergeCell ref="B8:B21"/>
    <mergeCell ref="B22:B67"/>
    <mergeCell ref="B68:C68"/>
    <mergeCell ref="A69:A73"/>
    <mergeCell ref="B69:B70"/>
    <mergeCell ref="B71:B72"/>
    <mergeCell ref="B73:C73"/>
    <mergeCell ref="A104:G104"/>
    <mergeCell ref="A74:A97"/>
    <mergeCell ref="B74:B83"/>
    <mergeCell ref="B84:B96"/>
    <mergeCell ref="B97:C97"/>
    <mergeCell ref="A98:C98"/>
    <mergeCell ref="E98:E99"/>
    <mergeCell ref="F98:F99"/>
    <mergeCell ref="G98:G99"/>
    <mergeCell ref="A100:C100"/>
    <mergeCell ref="A102:C102"/>
    <mergeCell ref="A103:C103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20"/>
      <c r="B1" s="20"/>
      <c r="C1" s="20"/>
      <c r="D1" s="20"/>
      <c r="E1" s="20"/>
      <c r="F1" s="20"/>
    </row>
    <row r="2" spans="1:6" ht="15.75" customHeight="1">
      <c r="A2" s="75"/>
      <c r="B2" s="75"/>
      <c r="C2" s="75"/>
      <c r="D2" s="110" t="s">
        <v>228</v>
      </c>
      <c r="E2" s="110"/>
      <c r="F2" s="110"/>
    </row>
    <row r="3" spans="1:6" ht="14.25">
      <c r="A3" s="111" t="s">
        <v>229</v>
      </c>
      <c r="B3" s="111"/>
      <c r="C3" s="111"/>
      <c r="D3" s="111"/>
      <c r="E3" s="111"/>
      <c r="F3" s="111"/>
    </row>
    <row r="4" spans="1:6">
      <c r="A4" s="108" t="s">
        <v>132</v>
      </c>
      <c r="B4" s="108"/>
      <c r="C4" s="108"/>
      <c r="D4" s="108"/>
      <c r="E4" s="108"/>
      <c r="F4" s="108"/>
    </row>
    <row r="5" spans="1:6" ht="13.5" customHeight="1">
      <c r="A5" s="75"/>
      <c r="B5" s="75"/>
      <c r="C5" s="75"/>
      <c r="D5" s="75"/>
      <c r="E5" s="75"/>
      <c r="F5" s="76" t="s">
        <v>56</v>
      </c>
    </row>
    <row r="6" spans="1:6" ht="14.25" customHeight="1">
      <c r="A6" s="112" t="s">
        <v>37</v>
      </c>
      <c r="B6" s="113"/>
      <c r="C6" s="114"/>
      <c r="D6" s="8" t="s">
        <v>61</v>
      </c>
      <c r="E6" s="8" t="s">
        <v>62</v>
      </c>
      <c r="F6" s="8" t="s">
        <v>63</v>
      </c>
    </row>
    <row r="7" spans="1:6" ht="14.25" customHeight="1">
      <c r="A7" s="98" t="s">
        <v>22</v>
      </c>
      <c r="B7" s="98" t="s">
        <v>15</v>
      </c>
      <c r="C7" s="79" t="s">
        <v>178</v>
      </c>
      <c r="D7" s="78">
        <v>76099490</v>
      </c>
      <c r="E7" s="78">
        <v>73463920</v>
      </c>
      <c r="F7" s="78">
        <f t="shared" ref="F7:F52" si="0">D7-E7</f>
        <v>2635570</v>
      </c>
    </row>
    <row r="8" spans="1:6" ht="14.25" customHeight="1">
      <c r="A8" s="99"/>
      <c r="B8" s="99"/>
      <c r="C8" s="10" t="s">
        <v>179</v>
      </c>
      <c r="D8" s="13">
        <v>66921490</v>
      </c>
      <c r="E8" s="13">
        <v>65533270</v>
      </c>
      <c r="F8" s="13">
        <f>D8-E8</f>
        <v>1388220</v>
      </c>
    </row>
    <row r="9" spans="1:6" ht="14.25" customHeight="1">
      <c r="A9" s="99"/>
      <c r="B9" s="99"/>
      <c r="C9" s="10" t="s">
        <v>180</v>
      </c>
      <c r="D9" s="13">
        <v>9178000</v>
      </c>
      <c r="E9" s="13">
        <v>7930650</v>
      </c>
      <c r="F9" s="13">
        <f>D9-E9</f>
        <v>1247350</v>
      </c>
    </row>
    <row r="10" spans="1:6" ht="14.25" customHeight="1">
      <c r="A10" s="99"/>
      <c r="B10" s="99"/>
      <c r="C10" s="10" t="s">
        <v>181</v>
      </c>
      <c r="D10" s="13">
        <v>9178000</v>
      </c>
      <c r="E10" s="13">
        <v>7930650</v>
      </c>
      <c r="F10" s="13">
        <f t="shared" si="0"/>
        <v>1247350</v>
      </c>
    </row>
    <row r="11" spans="1:6" ht="14.25" customHeight="1">
      <c r="A11" s="99"/>
      <c r="B11" s="100"/>
      <c r="C11" s="8" t="s">
        <v>23</v>
      </c>
      <c r="D11" s="14">
        <v>76099490</v>
      </c>
      <c r="E11" s="14">
        <v>73463920</v>
      </c>
      <c r="F11" s="14">
        <f t="shared" si="0"/>
        <v>2635570</v>
      </c>
    </row>
    <row r="12" spans="1:6" ht="14.25" customHeight="1">
      <c r="A12" s="99"/>
      <c r="B12" s="99" t="s">
        <v>16</v>
      </c>
      <c r="C12" s="10" t="s">
        <v>182</v>
      </c>
      <c r="D12" s="13">
        <v>52164896</v>
      </c>
      <c r="E12" s="13">
        <v>47317791</v>
      </c>
      <c r="F12" s="13">
        <f t="shared" si="0"/>
        <v>4847105</v>
      </c>
    </row>
    <row r="13" spans="1:6" ht="14.25" customHeight="1">
      <c r="A13" s="99"/>
      <c r="B13" s="99"/>
      <c r="C13" s="10" t="s">
        <v>183</v>
      </c>
      <c r="D13" s="13">
        <v>20387323</v>
      </c>
      <c r="E13" s="13">
        <v>15342640</v>
      </c>
      <c r="F13" s="13">
        <f t="shared" ref="F13:F50" si="1">D13-E13</f>
        <v>5044683</v>
      </c>
    </row>
    <row r="14" spans="1:6" ht="14.25" customHeight="1">
      <c r="A14" s="99"/>
      <c r="B14" s="99"/>
      <c r="C14" s="10" t="s">
        <v>184</v>
      </c>
      <c r="D14" s="13">
        <v>6190984</v>
      </c>
      <c r="E14" s="13">
        <v>5222888</v>
      </c>
      <c r="F14" s="13">
        <f t="shared" si="1"/>
        <v>968096</v>
      </c>
    </row>
    <row r="15" spans="1:6" ht="14.25" customHeight="1">
      <c r="A15" s="99"/>
      <c r="B15" s="99"/>
      <c r="C15" s="10" t="s">
        <v>185</v>
      </c>
      <c r="D15" s="13">
        <v>17706749</v>
      </c>
      <c r="E15" s="13">
        <v>19824956</v>
      </c>
      <c r="F15" s="13">
        <f t="shared" si="1"/>
        <v>-2118207</v>
      </c>
    </row>
    <row r="16" spans="1:6" ht="14.25" customHeight="1">
      <c r="A16" s="99"/>
      <c r="B16" s="99"/>
      <c r="C16" s="10" t="s">
        <v>186</v>
      </c>
      <c r="D16" s="13">
        <v>1843260</v>
      </c>
      <c r="E16" s="13">
        <v>1584700</v>
      </c>
      <c r="F16" s="13">
        <f t="shared" si="1"/>
        <v>258560</v>
      </c>
    </row>
    <row r="17" spans="1:6" ht="14.25" customHeight="1">
      <c r="A17" s="99"/>
      <c r="B17" s="99"/>
      <c r="C17" s="10" t="s">
        <v>187</v>
      </c>
      <c r="D17" s="13">
        <v>1172760</v>
      </c>
      <c r="E17" s="13">
        <v>958900</v>
      </c>
      <c r="F17" s="13">
        <f t="shared" si="1"/>
        <v>213860</v>
      </c>
    </row>
    <row r="18" spans="1:6" ht="14.25" customHeight="1">
      <c r="A18" s="99"/>
      <c r="B18" s="99"/>
      <c r="C18" s="10" t="s">
        <v>188</v>
      </c>
      <c r="D18" s="13">
        <v>670500</v>
      </c>
      <c r="E18" s="13">
        <v>625800</v>
      </c>
      <c r="F18" s="13">
        <f t="shared" si="1"/>
        <v>44700</v>
      </c>
    </row>
    <row r="19" spans="1:6" ht="14.25" customHeight="1">
      <c r="A19" s="99"/>
      <c r="B19" s="99"/>
      <c r="C19" s="10" t="s">
        <v>189</v>
      </c>
      <c r="D19" s="13">
        <v>6036580</v>
      </c>
      <c r="E19" s="13">
        <v>5342607</v>
      </c>
      <c r="F19" s="13">
        <f t="shared" si="1"/>
        <v>693973</v>
      </c>
    </row>
    <row r="20" spans="1:6" ht="14.25" customHeight="1">
      <c r="A20" s="99"/>
      <c r="B20" s="99"/>
      <c r="C20" s="10" t="s">
        <v>190</v>
      </c>
      <c r="D20" s="13">
        <v>9062101</v>
      </c>
      <c r="E20" s="13">
        <v>8437632</v>
      </c>
      <c r="F20" s="13">
        <f t="shared" si="1"/>
        <v>624469</v>
      </c>
    </row>
    <row r="21" spans="1:6" ht="14.25" customHeight="1">
      <c r="A21" s="99"/>
      <c r="B21" s="99"/>
      <c r="C21" s="10" t="s">
        <v>191</v>
      </c>
      <c r="D21" s="13">
        <v>4277905</v>
      </c>
      <c r="E21" s="13">
        <v>3842213</v>
      </c>
      <c r="F21" s="13">
        <f t="shared" si="1"/>
        <v>435692</v>
      </c>
    </row>
    <row r="22" spans="1:6" ht="14.25" customHeight="1">
      <c r="A22" s="99"/>
      <c r="B22" s="99"/>
      <c r="C22" s="10" t="s">
        <v>192</v>
      </c>
      <c r="D22" s="13">
        <v>188871</v>
      </c>
      <c r="E22" s="13">
        <v>238148</v>
      </c>
      <c r="F22" s="13">
        <f t="shared" si="1"/>
        <v>-49277</v>
      </c>
    </row>
    <row r="23" spans="1:6" ht="14.25" customHeight="1">
      <c r="A23" s="99"/>
      <c r="B23" s="99"/>
      <c r="C23" s="10" t="s">
        <v>193</v>
      </c>
      <c r="D23" s="13">
        <v>1343574</v>
      </c>
      <c r="E23" s="13">
        <v>982824</v>
      </c>
      <c r="F23" s="13">
        <f t="shared" si="1"/>
        <v>360750</v>
      </c>
    </row>
    <row r="24" spans="1:6" ht="14.25" customHeight="1">
      <c r="A24" s="99"/>
      <c r="B24" s="99"/>
      <c r="C24" s="10" t="s">
        <v>194</v>
      </c>
      <c r="D24" s="13">
        <v>1843253</v>
      </c>
      <c r="E24" s="13">
        <v>1805785</v>
      </c>
      <c r="F24" s="13">
        <f t="shared" si="1"/>
        <v>37468</v>
      </c>
    </row>
    <row r="25" spans="1:6" ht="14.25" customHeight="1">
      <c r="A25" s="99"/>
      <c r="B25" s="99"/>
      <c r="C25" s="10" t="s">
        <v>195</v>
      </c>
      <c r="D25" s="13">
        <v>409083</v>
      </c>
      <c r="E25" s="13">
        <v>486803</v>
      </c>
      <c r="F25" s="13">
        <f t="shared" si="1"/>
        <v>-77720</v>
      </c>
    </row>
    <row r="26" spans="1:6" ht="14.25" customHeight="1">
      <c r="A26" s="99"/>
      <c r="B26" s="99"/>
      <c r="C26" s="10" t="s">
        <v>196</v>
      </c>
      <c r="D26" s="13">
        <v>874541</v>
      </c>
      <c r="E26" s="13">
        <v>955961</v>
      </c>
      <c r="F26" s="13">
        <f t="shared" si="1"/>
        <v>-81420</v>
      </c>
    </row>
    <row r="27" spans="1:6" ht="14.25" customHeight="1">
      <c r="A27" s="99"/>
      <c r="B27" s="99"/>
      <c r="C27" s="10" t="s">
        <v>197</v>
      </c>
      <c r="D27" s="13">
        <v>124874</v>
      </c>
      <c r="E27" s="13">
        <v>125198</v>
      </c>
      <c r="F27" s="13">
        <f t="shared" si="1"/>
        <v>-324</v>
      </c>
    </row>
    <row r="28" spans="1:6" ht="14.25" customHeight="1">
      <c r="A28" s="99"/>
      <c r="B28" s="99"/>
      <c r="C28" s="10" t="s">
        <v>198</v>
      </c>
      <c r="D28" s="13">
        <v>0</v>
      </c>
      <c r="E28" s="13">
        <v>700</v>
      </c>
      <c r="F28" s="13">
        <f t="shared" si="1"/>
        <v>-700</v>
      </c>
    </row>
    <row r="29" spans="1:6" ht="14.25" customHeight="1">
      <c r="A29" s="99"/>
      <c r="B29" s="99"/>
      <c r="C29" s="10" t="s">
        <v>199</v>
      </c>
      <c r="D29" s="13">
        <v>5346347</v>
      </c>
      <c r="E29" s="13">
        <v>4882598</v>
      </c>
      <c r="F29" s="13">
        <f t="shared" si="1"/>
        <v>463749</v>
      </c>
    </row>
    <row r="30" spans="1:6" ht="14.25" customHeight="1">
      <c r="A30" s="99"/>
      <c r="B30" s="99"/>
      <c r="C30" s="10" t="s">
        <v>200</v>
      </c>
      <c r="D30" s="13">
        <v>253686</v>
      </c>
      <c r="E30" s="13">
        <v>229395</v>
      </c>
      <c r="F30" s="13">
        <f t="shared" si="1"/>
        <v>24291</v>
      </c>
    </row>
    <row r="31" spans="1:6" ht="14.25" customHeight="1">
      <c r="A31" s="99"/>
      <c r="B31" s="99"/>
      <c r="C31" s="10" t="s">
        <v>201</v>
      </c>
      <c r="D31" s="13">
        <v>206766</v>
      </c>
      <c r="E31" s="13">
        <v>190835</v>
      </c>
      <c r="F31" s="13">
        <f t="shared" si="1"/>
        <v>15931</v>
      </c>
    </row>
    <row r="32" spans="1:6" ht="14.25" customHeight="1">
      <c r="A32" s="99"/>
      <c r="B32" s="99"/>
      <c r="C32" s="10" t="s">
        <v>110</v>
      </c>
      <c r="D32" s="13">
        <v>46920</v>
      </c>
      <c r="E32" s="13">
        <v>38560</v>
      </c>
      <c r="F32" s="13">
        <f t="shared" si="1"/>
        <v>8360</v>
      </c>
    </row>
    <row r="33" spans="1:6" ht="14.25" customHeight="1">
      <c r="A33" s="99"/>
      <c r="B33" s="99"/>
      <c r="C33" s="10" t="s">
        <v>202</v>
      </c>
      <c r="D33" s="13">
        <v>526630</v>
      </c>
      <c r="E33" s="13">
        <v>573660</v>
      </c>
      <c r="F33" s="13">
        <f t="shared" si="1"/>
        <v>-47030</v>
      </c>
    </row>
    <row r="34" spans="1:6" ht="14.25" customHeight="1">
      <c r="A34" s="99"/>
      <c r="B34" s="99"/>
      <c r="C34" s="10" t="s">
        <v>203</v>
      </c>
      <c r="D34" s="13">
        <v>412168</v>
      </c>
      <c r="E34" s="13">
        <v>31600</v>
      </c>
      <c r="F34" s="13">
        <f t="shared" si="1"/>
        <v>380568</v>
      </c>
    </row>
    <row r="35" spans="1:6" ht="14.25" customHeight="1">
      <c r="A35" s="99"/>
      <c r="B35" s="99"/>
      <c r="C35" s="10" t="s">
        <v>204</v>
      </c>
      <c r="D35" s="13">
        <v>149079</v>
      </c>
      <c r="E35" s="13">
        <v>148078</v>
      </c>
      <c r="F35" s="13">
        <f t="shared" si="1"/>
        <v>1001</v>
      </c>
    </row>
    <row r="36" spans="1:6" ht="14.25" customHeight="1">
      <c r="A36" s="99"/>
      <c r="B36" s="99"/>
      <c r="C36" s="10" t="s">
        <v>205</v>
      </c>
      <c r="D36" s="13">
        <v>641216</v>
      </c>
      <c r="E36" s="13">
        <v>970125</v>
      </c>
      <c r="F36" s="13">
        <f t="shared" si="1"/>
        <v>-328909</v>
      </c>
    </row>
    <row r="37" spans="1:6" ht="14.25" customHeight="1">
      <c r="A37" s="99"/>
      <c r="B37" s="99"/>
      <c r="C37" s="10" t="s">
        <v>206</v>
      </c>
      <c r="D37" s="13">
        <v>192539</v>
      </c>
      <c r="E37" s="13">
        <v>183371</v>
      </c>
      <c r="F37" s="13">
        <f t="shared" si="1"/>
        <v>9168</v>
      </c>
    </row>
    <row r="38" spans="1:6" ht="14.25" customHeight="1">
      <c r="A38" s="99"/>
      <c r="B38" s="99"/>
      <c r="C38" s="10" t="s">
        <v>207</v>
      </c>
      <c r="D38" s="13">
        <v>75533</v>
      </c>
      <c r="E38" s="13">
        <v>73202</v>
      </c>
      <c r="F38" s="13">
        <f t="shared" si="1"/>
        <v>2331</v>
      </c>
    </row>
    <row r="39" spans="1:6" ht="14.25" customHeight="1">
      <c r="A39" s="99"/>
      <c r="B39" s="99"/>
      <c r="C39" s="10" t="s">
        <v>208</v>
      </c>
      <c r="D39" s="13">
        <v>194400</v>
      </c>
      <c r="E39" s="13">
        <v>189000</v>
      </c>
      <c r="F39" s="13">
        <f t="shared" si="1"/>
        <v>5400</v>
      </c>
    </row>
    <row r="40" spans="1:6" ht="14.25" customHeight="1">
      <c r="A40" s="99"/>
      <c r="B40" s="99"/>
      <c r="C40" s="10" t="s">
        <v>209</v>
      </c>
      <c r="D40" s="13">
        <v>1671677</v>
      </c>
      <c r="E40" s="13">
        <v>1444149</v>
      </c>
      <c r="F40" s="13">
        <f t="shared" si="1"/>
        <v>227528</v>
      </c>
    </row>
    <row r="41" spans="1:6" ht="14.25" customHeight="1">
      <c r="A41" s="99"/>
      <c r="B41" s="99"/>
      <c r="C41" s="10" t="s">
        <v>210</v>
      </c>
      <c r="D41" s="13">
        <v>60856</v>
      </c>
      <c r="E41" s="13">
        <v>59095</v>
      </c>
      <c r="F41" s="13">
        <f t="shared" si="1"/>
        <v>1761</v>
      </c>
    </row>
    <row r="42" spans="1:6" ht="14.25" customHeight="1">
      <c r="A42" s="99"/>
      <c r="B42" s="99"/>
      <c r="C42" s="10" t="s">
        <v>211</v>
      </c>
      <c r="D42" s="13">
        <v>369256</v>
      </c>
      <c r="E42" s="13">
        <v>143926</v>
      </c>
      <c r="F42" s="13">
        <f t="shared" si="1"/>
        <v>225330</v>
      </c>
    </row>
    <row r="43" spans="1:6" ht="14.25" customHeight="1">
      <c r="A43" s="99"/>
      <c r="B43" s="99"/>
      <c r="C43" s="10" t="s">
        <v>197</v>
      </c>
      <c r="D43" s="13">
        <v>401304</v>
      </c>
      <c r="E43" s="13">
        <v>420834</v>
      </c>
      <c r="F43" s="13">
        <f t="shared" si="1"/>
        <v>-19530</v>
      </c>
    </row>
    <row r="44" spans="1:6" ht="14.25" customHeight="1">
      <c r="A44" s="99"/>
      <c r="B44" s="99"/>
      <c r="C44" s="10" t="s">
        <v>212</v>
      </c>
      <c r="D44" s="13">
        <v>10000</v>
      </c>
      <c r="E44" s="13">
        <v>10000</v>
      </c>
      <c r="F44" s="13">
        <f t="shared" si="1"/>
        <v>0</v>
      </c>
    </row>
    <row r="45" spans="1:6" ht="14.25" customHeight="1">
      <c r="A45" s="99"/>
      <c r="B45" s="99"/>
      <c r="C45" s="10" t="s">
        <v>213</v>
      </c>
      <c r="D45" s="13">
        <v>4650</v>
      </c>
      <c r="E45" s="13">
        <v>2800</v>
      </c>
      <c r="F45" s="13">
        <f t="shared" si="1"/>
        <v>1850</v>
      </c>
    </row>
    <row r="46" spans="1:6" ht="14.25" customHeight="1">
      <c r="A46" s="99"/>
      <c r="B46" s="99"/>
      <c r="C46" s="10" t="s">
        <v>214</v>
      </c>
      <c r="D46" s="13">
        <v>241128</v>
      </c>
      <c r="E46" s="13">
        <v>249778</v>
      </c>
      <c r="F46" s="13">
        <f t="shared" si="1"/>
        <v>-8650</v>
      </c>
    </row>
    <row r="47" spans="1:6" ht="14.25" customHeight="1">
      <c r="A47" s="99"/>
      <c r="B47" s="99"/>
      <c r="C47" s="10" t="s">
        <v>215</v>
      </c>
      <c r="D47" s="13">
        <v>56900</v>
      </c>
      <c r="E47" s="13">
        <v>56500</v>
      </c>
      <c r="F47" s="13">
        <f t="shared" si="1"/>
        <v>400</v>
      </c>
    </row>
    <row r="48" spans="1:6" ht="14.25" customHeight="1">
      <c r="A48" s="99"/>
      <c r="B48" s="99"/>
      <c r="C48" s="10" t="s">
        <v>216</v>
      </c>
      <c r="D48" s="13">
        <v>85325</v>
      </c>
      <c r="E48" s="13">
        <v>97085</v>
      </c>
      <c r="F48" s="13">
        <f t="shared" si="1"/>
        <v>-11760</v>
      </c>
    </row>
    <row r="49" spans="1:6" ht="14.25" customHeight="1">
      <c r="A49" s="99"/>
      <c r="B49" s="99"/>
      <c r="C49" s="10" t="s">
        <v>217</v>
      </c>
      <c r="D49" s="13">
        <v>85325</v>
      </c>
      <c r="E49" s="13">
        <v>97085</v>
      </c>
      <c r="F49" s="13">
        <f t="shared" si="1"/>
        <v>-11760</v>
      </c>
    </row>
    <row r="50" spans="1:6" ht="14.25" customHeight="1">
      <c r="A50" s="99"/>
      <c r="B50" s="99"/>
      <c r="C50" s="10" t="s">
        <v>218</v>
      </c>
      <c r="D50" s="13">
        <v>1050615</v>
      </c>
      <c r="E50" s="13">
        <v>1089551</v>
      </c>
      <c r="F50" s="13">
        <f t="shared" si="1"/>
        <v>-38936</v>
      </c>
    </row>
    <row r="51" spans="1:6" ht="14.25" customHeight="1">
      <c r="A51" s="99"/>
      <c r="B51" s="99"/>
      <c r="C51" s="26" t="s">
        <v>219</v>
      </c>
      <c r="D51" s="68">
        <v>-568675</v>
      </c>
      <c r="E51" s="68">
        <v>-568675</v>
      </c>
      <c r="F51" s="68">
        <f t="shared" si="0"/>
        <v>0</v>
      </c>
    </row>
    <row r="52" spans="1:6" ht="14.25" customHeight="1">
      <c r="A52" s="99"/>
      <c r="B52" s="100"/>
      <c r="C52" s="8" t="s">
        <v>24</v>
      </c>
      <c r="D52" s="14">
        <v>67055284</v>
      </c>
      <c r="E52" s="14">
        <v>61158897</v>
      </c>
      <c r="F52" s="14">
        <f t="shared" si="0"/>
        <v>5896387</v>
      </c>
    </row>
    <row r="53" spans="1:6" ht="14.25" customHeight="1">
      <c r="A53" s="100"/>
      <c r="B53" s="96" t="s">
        <v>32</v>
      </c>
      <c r="C53" s="96"/>
      <c r="D53" s="14">
        <f>D11-D52</f>
        <v>9044206</v>
      </c>
      <c r="E53" s="14">
        <f>E11-E52</f>
        <v>12305023</v>
      </c>
      <c r="F53" s="14">
        <f>F11-F52</f>
        <v>-3260817</v>
      </c>
    </row>
    <row r="54" spans="1:6" ht="14.25" customHeight="1">
      <c r="A54" s="98" t="s">
        <v>26</v>
      </c>
      <c r="B54" s="98" t="s">
        <v>15</v>
      </c>
      <c r="C54" s="79" t="s">
        <v>220</v>
      </c>
      <c r="D54" s="78">
        <v>11542</v>
      </c>
      <c r="E54" s="78">
        <v>11406</v>
      </c>
      <c r="F54" s="78">
        <f t="shared" ref="F54:F61" si="2">D54-E54</f>
        <v>136</v>
      </c>
    </row>
    <row r="55" spans="1:6" ht="14.25" customHeight="1">
      <c r="A55" s="99"/>
      <c r="B55" s="99"/>
      <c r="C55" s="10" t="s">
        <v>221</v>
      </c>
      <c r="D55" s="13">
        <v>610950</v>
      </c>
      <c r="E55" s="13">
        <v>576623</v>
      </c>
      <c r="F55" s="13">
        <f>D55-E55</f>
        <v>34327</v>
      </c>
    </row>
    <row r="56" spans="1:6" ht="14.25" customHeight="1">
      <c r="A56" s="99"/>
      <c r="B56" s="99"/>
      <c r="C56" s="10" t="s">
        <v>222</v>
      </c>
      <c r="D56" s="13">
        <v>15000</v>
      </c>
      <c r="E56" s="13">
        <v>30000</v>
      </c>
      <c r="F56" s="13">
        <f>D56-E56</f>
        <v>-15000</v>
      </c>
    </row>
    <row r="57" spans="1:6" ht="14.25" customHeight="1">
      <c r="A57" s="99"/>
      <c r="B57" s="99"/>
      <c r="C57" s="10" t="s">
        <v>223</v>
      </c>
      <c r="D57" s="13">
        <v>540751</v>
      </c>
      <c r="E57" s="13">
        <v>533623</v>
      </c>
      <c r="F57" s="13">
        <f>D57-E57</f>
        <v>7128</v>
      </c>
    </row>
    <row r="58" spans="1:6" ht="14.25" customHeight="1">
      <c r="A58" s="99"/>
      <c r="B58" s="99"/>
      <c r="C58" s="10" t="s">
        <v>224</v>
      </c>
      <c r="D58" s="13">
        <v>55199</v>
      </c>
      <c r="E58" s="13">
        <v>13000</v>
      </c>
      <c r="F58" s="13">
        <f t="shared" si="2"/>
        <v>42199</v>
      </c>
    </row>
    <row r="59" spans="1:6" ht="14.25" customHeight="1">
      <c r="A59" s="99"/>
      <c r="B59" s="100"/>
      <c r="C59" s="8" t="s">
        <v>33</v>
      </c>
      <c r="D59" s="14">
        <v>622492</v>
      </c>
      <c r="E59" s="14">
        <v>588029</v>
      </c>
      <c r="F59" s="14">
        <f t="shared" si="2"/>
        <v>34463</v>
      </c>
    </row>
    <row r="60" spans="1:6" ht="14.25" customHeight="1">
      <c r="A60" s="99"/>
      <c r="B60" s="98" t="s">
        <v>16</v>
      </c>
      <c r="C60" s="7"/>
      <c r="D60" s="78">
        <v>0</v>
      </c>
      <c r="E60" s="78">
        <v>0</v>
      </c>
      <c r="F60" s="78">
        <f t="shared" si="2"/>
        <v>0</v>
      </c>
    </row>
    <row r="61" spans="1:6" ht="14.25" customHeight="1">
      <c r="A61" s="99"/>
      <c r="B61" s="100"/>
      <c r="C61" s="8" t="s">
        <v>34</v>
      </c>
      <c r="D61" s="14"/>
      <c r="E61" s="14"/>
      <c r="F61" s="14">
        <f t="shared" si="2"/>
        <v>0</v>
      </c>
    </row>
    <row r="62" spans="1:6" ht="14.25" customHeight="1">
      <c r="A62" s="100"/>
      <c r="B62" s="96" t="s">
        <v>35</v>
      </c>
      <c r="C62" s="96"/>
      <c r="D62" s="14">
        <f>D59-D61</f>
        <v>622492</v>
      </c>
      <c r="E62" s="14">
        <f>E59-E61</f>
        <v>588029</v>
      </c>
      <c r="F62" s="14">
        <f>F59-F61</f>
        <v>34463</v>
      </c>
    </row>
    <row r="63" spans="1:6" ht="14.25" customHeight="1">
      <c r="A63" s="112" t="s">
        <v>30</v>
      </c>
      <c r="B63" s="113"/>
      <c r="C63" s="114"/>
      <c r="D63" s="14">
        <f>D53+D62</f>
        <v>9666698</v>
      </c>
      <c r="E63" s="14">
        <f>E53+E62</f>
        <v>12893052</v>
      </c>
      <c r="F63" s="14">
        <f>F53+F62</f>
        <v>-3226354</v>
      </c>
    </row>
    <row r="64" spans="1:6" ht="14.25" customHeight="1">
      <c r="A64" s="98" t="s">
        <v>18</v>
      </c>
      <c r="B64" s="98" t="s">
        <v>15</v>
      </c>
      <c r="C64" s="79" t="s">
        <v>225</v>
      </c>
      <c r="D64" s="78">
        <v>0</v>
      </c>
      <c r="E64" s="78">
        <v>876696</v>
      </c>
      <c r="F64" s="78">
        <f t="shared" ref="F64:F67" si="3">D64-E64</f>
        <v>-876696</v>
      </c>
    </row>
    <row r="65" spans="1:6" ht="14.25" customHeight="1">
      <c r="A65" s="99"/>
      <c r="B65" s="100"/>
      <c r="C65" s="8" t="s">
        <v>19</v>
      </c>
      <c r="D65" s="14">
        <v>0</v>
      </c>
      <c r="E65" s="14">
        <v>876696</v>
      </c>
      <c r="F65" s="14">
        <f t="shared" si="3"/>
        <v>-876696</v>
      </c>
    </row>
    <row r="66" spans="1:6" ht="14.25" customHeight="1">
      <c r="A66" s="99"/>
      <c r="B66" s="98" t="s">
        <v>16</v>
      </c>
      <c r="C66" s="10" t="s">
        <v>226</v>
      </c>
      <c r="D66" s="13">
        <v>0</v>
      </c>
      <c r="E66" s="13">
        <v>876696</v>
      </c>
      <c r="F66" s="13">
        <f t="shared" si="3"/>
        <v>-876696</v>
      </c>
    </row>
    <row r="67" spans="1:6" ht="14.25" customHeight="1">
      <c r="A67" s="99"/>
      <c r="B67" s="100"/>
      <c r="C67" s="8" t="s">
        <v>20</v>
      </c>
      <c r="D67" s="14">
        <v>0</v>
      </c>
      <c r="E67" s="14">
        <v>876696</v>
      </c>
      <c r="F67" s="14">
        <f t="shared" si="3"/>
        <v>-876696</v>
      </c>
    </row>
    <row r="68" spans="1:6" ht="14.25" customHeight="1">
      <c r="A68" s="100"/>
      <c r="B68" s="104" t="s">
        <v>36</v>
      </c>
      <c r="C68" s="105"/>
      <c r="D68" s="14">
        <f>D65-D67</f>
        <v>0</v>
      </c>
      <c r="E68" s="14">
        <f>E65-E67</f>
        <v>0</v>
      </c>
      <c r="F68" s="14">
        <f>F65-F67</f>
        <v>0</v>
      </c>
    </row>
    <row r="69" spans="1:6" ht="14.25" customHeight="1">
      <c r="A69" s="104" t="s">
        <v>64</v>
      </c>
      <c r="B69" s="115"/>
      <c r="C69" s="105"/>
      <c r="D69" s="14">
        <f>D63+D68</f>
        <v>9666698</v>
      </c>
      <c r="E69" s="14">
        <f>E63+E68</f>
        <v>12893052</v>
      </c>
      <c r="F69" s="14">
        <f>F63+F68</f>
        <v>-3226354</v>
      </c>
    </row>
    <row r="70" spans="1:6" ht="14.25" customHeight="1">
      <c r="A70" s="98" t="s">
        <v>17</v>
      </c>
      <c r="B70" s="104" t="s">
        <v>65</v>
      </c>
      <c r="C70" s="105"/>
      <c r="D70" s="14">
        <v>-6003535</v>
      </c>
      <c r="E70" s="14">
        <v>-11896587</v>
      </c>
      <c r="F70" s="14">
        <f>D70-E70</f>
        <v>5893052</v>
      </c>
    </row>
    <row r="71" spans="1:6" ht="14.25" customHeight="1">
      <c r="A71" s="99"/>
      <c r="B71" s="104" t="s">
        <v>66</v>
      </c>
      <c r="C71" s="105"/>
      <c r="D71" s="14">
        <f>D69+D70</f>
        <v>3663163</v>
      </c>
      <c r="E71" s="14">
        <f>E69+E70</f>
        <v>996465</v>
      </c>
      <c r="F71" s="14">
        <f>F69+F70</f>
        <v>2666698</v>
      </c>
    </row>
    <row r="72" spans="1:6" ht="14.25" customHeight="1">
      <c r="A72" s="99"/>
      <c r="B72" s="104" t="s">
        <v>67</v>
      </c>
      <c r="C72" s="105"/>
      <c r="D72" s="14"/>
      <c r="E72" s="14"/>
      <c r="F72" s="14">
        <f t="shared" ref="F72:F75" si="4">D72-E72</f>
        <v>0</v>
      </c>
    </row>
    <row r="73" spans="1:6" ht="14.25" customHeight="1">
      <c r="A73" s="99"/>
      <c r="B73" s="104" t="s">
        <v>68</v>
      </c>
      <c r="C73" s="105"/>
      <c r="D73" s="14">
        <v>0</v>
      </c>
      <c r="E73" s="14">
        <v>0</v>
      </c>
      <c r="F73" s="14">
        <f t="shared" si="4"/>
        <v>0</v>
      </c>
    </row>
    <row r="74" spans="1:6" ht="14.25" customHeight="1">
      <c r="A74" s="99"/>
      <c r="B74" s="104" t="s">
        <v>69</v>
      </c>
      <c r="C74" s="105"/>
      <c r="D74" s="14">
        <v>8000000</v>
      </c>
      <c r="E74" s="14">
        <v>7000000</v>
      </c>
      <c r="F74" s="14">
        <f t="shared" si="4"/>
        <v>1000000</v>
      </c>
    </row>
    <row r="75" spans="1:6" ht="14.25" customHeight="1">
      <c r="A75" s="99"/>
      <c r="B75" s="104" t="s">
        <v>227</v>
      </c>
      <c r="C75" s="130"/>
      <c r="D75" s="78">
        <v>8000000</v>
      </c>
      <c r="E75" s="78">
        <v>7000000</v>
      </c>
      <c r="F75" s="14">
        <f t="shared" si="4"/>
        <v>1000000</v>
      </c>
    </row>
    <row r="76" spans="1:6" ht="28.5" customHeight="1">
      <c r="A76" s="100"/>
      <c r="B76" s="131" t="s">
        <v>70</v>
      </c>
      <c r="C76" s="132"/>
      <c r="D76" s="14">
        <f>D71+D72+D73-D74</f>
        <v>-4336837</v>
      </c>
      <c r="E76" s="14">
        <f>E71+E72+E73-E74</f>
        <v>-6003535</v>
      </c>
      <c r="F76" s="14">
        <f>F71+F72+F73-F74</f>
        <v>1666698</v>
      </c>
    </row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</sheetData>
  <sheetProtection password="F3FB" sheet="1" scenarios="1" selectLockedCells="1"/>
  <mergeCells count="26">
    <mergeCell ref="A64:A68"/>
    <mergeCell ref="B64:B65"/>
    <mergeCell ref="B66:B67"/>
    <mergeCell ref="B68:C68"/>
    <mergeCell ref="D2:F2"/>
    <mergeCell ref="A3:F3"/>
    <mergeCell ref="A4:F4"/>
    <mergeCell ref="A6:C6"/>
    <mergeCell ref="A7:A53"/>
    <mergeCell ref="B7:B11"/>
    <mergeCell ref="B12:B52"/>
    <mergeCell ref="B53:C53"/>
    <mergeCell ref="A54:A62"/>
    <mergeCell ref="B54:B59"/>
    <mergeCell ref="B60:B61"/>
    <mergeCell ref="B62:C62"/>
    <mergeCell ref="A63:C63"/>
    <mergeCell ref="B74:C74"/>
    <mergeCell ref="B75:C75"/>
    <mergeCell ref="B76:C76"/>
    <mergeCell ref="A69:C69"/>
    <mergeCell ref="A70:A76"/>
    <mergeCell ref="B70:C70"/>
    <mergeCell ref="B71:C71"/>
    <mergeCell ref="B72:C72"/>
    <mergeCell ref="B73:C73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view="pageBreakPreview" zoomScaleNormal="100" zoomScaleSheetLayoutView="100" workbookViewId="0"/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7" width="8.625" style="1" customWidth="1"/>
    <col min="8" max="8" width="8.625" style="2" customWidth="1"/>
    <col min="9" max="9" width="8.625" style="1" customWidth="1"/>
    <col min="10" max="16384" width="9" style="1"/>
  </cols>
  <sheetData>
    <row r="1" spans="1:14" ht="21.75" customHeight="1">
      <c r="A1" s="12"/>
      <c r="B1" s="12"/>
      <c r="C1" s="12"/>
      <c r="D1" s="12"/>
      <c r="E1" s="12"/>
      <c r="F1" s="12"/>
      <c r="G1" s="12"/>
      <c r="H1" s="83"/>
      <c r="I1" s="12"/>
    </row>
    <row r="2" spans="1:14">
      <c r="A2" s="83"/>
      <c r="B2" s="83"/>
      <c r="C2" s="83"/>
      <c r="D2" s="145" t="s">
        <v>231</v>
      </c>
      <c r="E2" s="145"/>
      <c r="F2" s="145"/>
      <c r="G2" s="145"/>
      <c r="H2" s="145"/>
      <c r="I2" s="145"/>
      <c r="J2" s="4"/>
      <c r="K2" s="4"/>
      <c r="L2" s="4"/>
      <c r="M2" s="4"/>
      <c r="N2" s="4"/>
    </row>
    <row r="3" spans="1:14" ht="14.25">
      <c r="A3" s="146" t="s">
        <v>232</v>
      </c>
      <c r="B3" s="146"/>
      <c r="C3" s="146"/>
      <c r="D3" s="146"/>
      <c r="E3" s="146"/>
      <c r="F3" s="146"/>
      <c r="G3" s="146"/>
      <c r="H3" s="146"/>
      <c r="I3" s="146"/>
    </row>
    <row r="4" spans="1:14">
      <c r="A4" s="83"/>
      <c r="B4" s="12"/>
      <c r="C4" s="21"/>
      <c r="D4" s="83"/>
      <c r="E4" s="83"/>
      <c r="F4" s="83"/>
      <c r="G4" s="83"/>
      <c r="H4" s="83"/>
      <c r="I4" s="83"/>
    </row>
    <row r="5" spans="1:14">
      <c r="A5" s="147" t="s">
        <v>132</v>
      </c>
      <c r="B5" s="147"/>
      <c r="C5" s="147"/>
      <c r="D5" s="147"/>
      <c r="E5" s="147"/>
      <c r="F5" s="147"/>
      <c r="G5" s="147"/>
      <c r="H5" s="147"/>
      <c r="I5" s="147"/>
    </row>
    <row r="6" spans="1:14" ht="13.5" customHeight="1">
      <c r="A6" s="83"/>
      <c r="B6" s="83"/>
      <c r="C6" s="83"/>
      <c r="D6" s="83"/>
      <c r="E6" s="83"/>
      <c r="F6" s="83"/>
      <c r="G6" s="83"/>
      <c r="H6" s="83"/>
      <c r="I6" s="73" t="s">
        <v>56</v>
      </c>
    </row>
    <row r="7" spans="1:14" ht="14.25" customHeight="1">
      <c r="A7" s="148" t="s">
        <v>37</v>
      </c>
      <c r="B7" s="149"/>
      <c r="C7" s="150"/>
      <c r="D7" s="137" t="s">
        <v>133</v>
      </c>
      <c r="E7" s="137" t="s">
        <v>134</v>
      </c>
      <c r="F7" s="137" t="s">
        <v>135</v>
      </c>
      <c r="G7" s="137" t="s">
        <v>145</v>
      </c>
      <c r="H7" s="137" t="s">
        <v>230</v>
      </c>
      <c r="I7" s="137" t="s">
        <v>138</v>
      </c>
    </row>
    <row r="8" spans="1:14" ht="14.25" customHeight="1">
      <c r="A8" s="151"/>
      <c r="B8" s="152"/>
      <c r="C8" s="153"/>
      <c r="D8" s="154"/>
      <c r="E8" s="117"/>
      <c r="F8" s="154"/>
      <c r="G8" s="154"/>
      <c r="H8" s="154"/>
      <c r="I8" s="154"/>
    </row>
    <row r="9" spans="1:14" ht="14.25" customHeight="1">
      <c r="A9" s="138" t="s">
        <v>22</v>
      </c>
      <c r="B9" s="138" t="s">
        <v>15</v>
      </c>
      <c r="C9" s="23" t="s">
        <v>178</v>
      </c>
      <c r="D9" s="78">
        <v>76099490</v>
      </c>
      <c r="E9" s="78">
        <v>0</v>
      </c>
      <c r="F9" s="78">
        <v>0</v>
      </c>
      <c r="G9" s="78">
        <f t="shared" ref="G9:G54" si="0">SUM(D9:F9)</f>
        <v>76099490</v>
      </c>
      <c r="H9" s="78">
        <v>0</v>
      </c>
      <c r="I9" s="78">
        <f t="shared" ref="I9:I54" si="1">SUM(G9:H9)</f>
        <v>76099490</v>
      </c>
    </row>
    <row r="10" spans="1:14" ht="14.25" customHeight="1">
      <c r="A10" s="139"/>
      <c r="B10" s="139"/>
      <c r="C10" s="22" t="s">
        <v>179</v>
      </c>
      <c r="D10" s="13">
        <v>66921490</v>
      </c>
      <c r="E10" s="13">
        <v>0</v>
      </c>
      <c r="F10" s="13">
        <v>0</v>
      </c>
      <c r="G10" s="13">
        <f>SUM(D10:F10)</f>
        <v>66921490</v>
      </c>
      <c r="H10" s="13">
        <v>0</v>
      </c>
      <c r="I10" s="13">
        <f>SUM(G10:H10)</f>
        <v>66921490</v>
      </c>
    </row>
    <row r="11" spans="1:14" ht="14.25" customHeight="1">
      <c r="A11" s="139"/>
      <c r="B11" s="139"/>
      <c r="C11" s="22" t="s">
        <v>180</v>
      </c>
      <c r="D11" s="13">
        <v>9178000</v>
      </c>
      <c r="E11" s="13">
        <v>0</v>
      </c>
      <c r="F11" s="13">
        <v>0</v>
      </c>
      <c r="G11" s="13">
        <f>SUM(D11:F11)</f>
        <v>9178000</v>
      </c>
      <c r="H11" s="13">
        <v>0</v>
      </c>
      <c r="I11" s="13">
        <f>SUM(G11:H11)</f>
        <v>9178000</v>
      </c>
    </row>
    <row r="12" spans="1:14" ht="14.25" customHeight="1">
      <c r="A12" s="139"/>
      <c r="B12" s="139"/>
      <c r="C12" s="22" t="s">
        <v>181</v>
      </c>
      <c r="D12" s="13">
        <v>9178000</v>
      </c>
      <c r="E12" s="13">
        <v>0</v>
      </c>
      <c r="F12" s="13">
        <v>0</v>
      </c>
      <c r="G12" s="13">
        <f t="shared" si="0"/>
        <v>9178000</v>
      </c>
      <c r="H12" s="13">
        <v>0</v>
      </c>
      <c r="I12" s="13">
        <f t="shared" si="1"/>
        <v>9178000</v>
      </c>
    </row>
    <row r="13" spans="1:14" ht="14.25" customHeight="1">
      <c r="A13" s="139"/>
      <c r="B13" s="140"/>
      <c r="C13" s="11" t="s">
        <v>23</v>
      </c>
      <c r="D13" s="14">
        <v>76099490</v>
      </c>
      <c r="E13" s="14">
        <v>0</v>
      </c>
      <c r="F13" s="14">
        <v>0</v>
      </c>
      <c r="G13" s="14">
        <f t="shared" si="0"/>
        <v>76099490</v>
      </c>
      <c r="H13" s="14">
        <v>0</v>
      </c>
      <c r="I13" s="14">
        <f t="shared" si="1"/>
        <v>76099490</v>
      </c>
    </row>
    <row r="14" spans="1:14" ht="14.25" customHeight="1">
      <c r="A14" s="139"/>
      <c r="B14" s="138" t="s">
        <v>16</v>
      </c>
      <c r="C14" s="22" t="s">
        <v>182</v>
      </c>
      <c r="D14" s="13">
        <v>52164896</v>
      </c>
      <c r="E14" s="13">
        <v>0</v>
      </c>
      <c r="F14" s="13">
        <v>0</v>
      </c>
      <c r="G14" s="13">
        <f t="shared" si="0"/>
        <v>52164896</v>
      </c>
      <c r="H14" s="13">
        <v>0</v>
      </c>
      <c r="I14" s="13">
        <f t="shared" si="1"/>
        <v>52164896</v>
      </c>
    </row>
    <row r="15" spans="1:14" ht="14.25" customHeight="1">
      <c r="A15" s="139"/>
      <c r="B15" s="139"/>
      <c r="C15" s="22" t="s">
        <v>183</v>
      </c>
      <c r="D15" s="13">
        <v>20387323</v>
      </c>
      <c r="E15" s="13">
        <v>0</v>
      </c>
      <c r="F15" s="13">
        <v>0</v>
      </c>
      <c r="G15" s="13">
        <f t="shared" ref="G15:G52" si="2">SUM(D15:F15)</f>
        <v>20387323</v>
      </c>
      <c r="H15" s="13">
        <v>0</v>
      </c>
      <c r="I15" s="13">
        <f t="shared" ref="I15:I52" si="3">SUM(G15:H15)</f>
        <v>20387323</v>
      </c>
    </row>
    <row r="16" spans="1:14" ht="14.25" customHeight="1">
      <c r="A16" s="139"/>
      <c r="B16" s="139"/>
      <c r="C16" s="22" t="s">
        <v>184</v>
      </c>
      <c r="D16" s="13">
        <v>6190984</v>
      </c>
      <c r="E16" s="13">
        <v>0</v>
      </c>
      <c r="F16" s="13">
        <v>0</v>
      </c>
      <c r="G16" s="13">
        <f t="shared" si="2"/>
        <v>6190984</v>
      </c>
      <c r="H16" s="13">
        <v>0</v>
      </c>
      <c r="I16" s="13">
        <f t="shared" si="3"/>
        <v>6190984</v>
      </c>
    </row>
    <row r="17" spans="1:9" ht="14.25" customHeight="1">
      <c r="A17" s="139"/>
      <c r="B17" s="139"/>
      <c r="C17" s="22" t="s">
        <v>185</v>
      </c>
      <c r="D17" s="13">
        <v>17706749</v>
      </c>
      <c r="E17" s="13">
        <v>0</v>
      </c>
      <c r="F17" s="13">
        <v>0</v>
      </c>
      <c r="G17" s="13">
        <f t="shared" si="2"/>
        <v>17706749</v>
      </c>
      <c r="H17" s="13">
        <v>0</v>
      </c>
      <c r="I17" s="13">
        <f t="shared" si="3"/>
        <v>17706749</v>
      </c>
    </row>
    <row r="18" spans="1:9" ht="14.25" customHeight="1">
      <c r="A18" s="139"/>
      <c r="B18" s="139"/>
      <c r="C18" s="22" t="s">
        <v>186</v>
      </c>
      <c r="D18" s="13">
        <v>1843260</v>
      </c>
      <c r="E18" s="13">
        <v>0</v>
      </c>
      <c r="F18" s="13">
        <v>0</v>
      </c>
      <c r="G18" s="13">
        <f t="shared" si="2"/>
        <v>1843260</v>
      </c>
      <c r="H18" s="13">
        <v>0</v>
      </c>
      <c r="I18" s="13">
        <f t="shared" si="3"/>
        <v>1843260</v>
      </c>
    </row>
    <row r="19" spans="1:9" ht="14.25" customHeight="1">
      <c r="A19" s="139"/>
      <c r="B19" s="139"/>
      <c r="C19" s="22" t="s">
        <v>187</v>
      </c>
      <c r="D19" s="13">
        <v>1172760</v>
      </c>
      <c r="E19" s="13">
        <v>0</v>
      </c>
      <c r="F19" s="13">
        <v>0</v>
      </c>
      <c r="G19" s="13">
        <f t="shared" si="2"/>
        <v>1172760</v>
      </c>
      <c r="H19" s="13">
        <v>0</v>
      </c>
      <c r="I19" s="13">
        <f t="shared" si="3"/>
        <v>1172760</v>
      </c>
    </row>
    <row r="20" spans="1:9" ht="14.25" customHeight="1">
      <c r="A20" s="139"/>
      <c r="B20" s="139"/>
      <c r="C20" s="22" t="s">
        <v>188</v>
      </c>
      <c r="D20" s="13">
        <v>670500</v>
      </c>
      <c r="E20" s="13">
        <v>0</v>
      </c>
      <c r="F20" s="13">
        <v>0</v>
      </c>
      <c r="G20" s="13">
        <f t="shared" si="2"/>
        <v>670500</v>
      </c>
      <c r="H20" s="13">
        <v>0</v>
      </c>
      <c r="I20" s="13">
        <f t="shared" si="3"/>
        <v>670500</v>
      </c>
    </row>
    <row r="21" spans="1:9" ht="14.25" customHeight="1">
      <c r="A21" s="139"/>
      <c r="B21" s="139"/>
      <c r="C21" s="22" t="s">
        <v>189</v>
      </c>
      <c r="D21" s="13">
        <v>6036580</v>
      </c>
      <c r="E21" s="13">
        <v>0</v>
      </c>
      <c r="F21" s="13">
        <v>0</v>
      </c>
      <c r="G21" s="13">
        <f t="shared" si="2"/>
        <v>6036580</v>
      </c>
      <c r="H21" s="13">
        <v>0</v>
      </c>
      <c r="I21" s="13">
        <f t="shared" si="3"/>
        <v>6036580</v>
      </c>
    </row>
    <row r="22" spans="1:9" ht="14.25" customHeight="1">
      <c r="A22" s="139"/>
      <c r="B22" s="139"/>
      <c r="C22" s="22" t="s">
        <v>190</v>
      </c>
      <c r="D22" s="13">
        <v>9062101</v>
      </c>
      <c r="E22" s="13">
        <v>0</v>
      </c>
      <c r="F22" s="13">
        <v>0</v>
      </c>
      <c r="G22" s="13">
        <f t="shared" si="2"/>
        <v>9062101</v>
      </c>
      <c r="H22" s="13">
        <v>0</v>
      </c>
      <c r="I22" s="13">
        <f t="shared" si="3"/>
        <v>9062101</v>
      </c>
    </row>
    <row r="23" spans="1:9" ht="14.25" customHeight="1">
      <c r="A23" s="139"/>
      <c r="B23" s="139"/>
      <c r="C23" s="22" t="s">
        <v>191</v>
      </c>
      <c r="D23" s="13">
        <v>4277905</v>
      </c>
      <c r="E23" s="13">
        <v>0</v>
      </c>
      <c r="F23" s="13">
        <v>0</v>
      </c>
      <c r="G23" s="13">
        <f t="shared" si="2"/>
        <v>4277905</v>
      </c>
      <c r="H23" s="13">
        <v>0</v>
      </c>
      <c r="I23" s="13">
        <f t="shared" si="3"/>
        <v>4277905</v>
      </c>
    </row>
    <row r="24" spans="1:9" ht="14.25" customHeight="1">
      <c r="A24" s="139"/>
      <c r="B24" s="139"/>
      <c r="C24" s="22" t="s">
        <v>192</v>
      </c>
      <c r="D24" s="13">
        <v>188871</v>
      </c>
      <c r="E24" s="13">
        <v>0</v>
      </c>
      <c r="F24" s="13">
        <v>0</v>
      </c>
      <c r="G24" s="13">
        <f t="shared" si="2"/>
        <v>188871</v>
      </c>
      <c r="H24" s="13">
        <v>0</v>
      </c>
      <c r="I24" s="13">
        <f t="shared" si="3"/>
        <v>188871</v>
      </c>
    </row>
    <row r="25" spans="1:9" ht="14.25" customHeight="1">
      <c r="A25" s="139"/>
      <c r="B25" s="139"/>
      <c r="C25" s="22" t="s">
        <v>193</v>
      </c>
      <c r="D25" s="13">
        <v>1343574</v>
      </c>
      <c r="E25" s="13">
        <v>0</v>
      </c>
      <c r="F25" s="13">
        <v>0</v>
      </c>
      <c r="G25" s="13">
        <f t="shared" si="2"/>
        <v>1343574</v>
      </c>
      <c r="H25" s="13">
        <v>0</v>
      </c>
      <c r="I25" s="13">
        <f t="shared" si="3"/>
        <v>1343574</v>
      </c>
    </row>
    <row r="26" spans="1:9" ht="14.25" customHeight="1">
      <c r="A26" s="139"/>
      <c r="B26" s="139"/>
      <c r="C26" s="22" t="s">
        <v>194</v>
      </c>
      <c r="D26" s="13">
        <v>1843253</v>
      </c>
      <c r="E26" s="13">
        <v>0</v>
      </c>
      <c r="F26" s="13">
        <v>0</v>
      </c>
      <c r="G26" s="13">
        <f t="shared" si="2"/>
        <v>1843253</v>
      </c>
      <c r="H26" s="13">
        <v>0</v>
      </c>
      <c r="I26" s="13">
        <f t="shared" si="3"/>
        <v>1843253</v>
      </c>
    </row>
    <row r="27" spans="1:9" ht="14.25" customHeight="1">
      <c r="A27" s="139"/>
      <c r="B27" s="139"/>
      <c r="C27" s="22" t="s">
        <v>195</v>
      </c>
      <c r="D27" s="13">
        <v>409083</v>
      </c>
      <c r="E27" s="13">
        <v>0</v>
      </c>
      <c r="F27" s="13">
        <v>0</v>
      </c>
      <c r="G27" s="13">
        <f t="shared" si="2"/>
        <v>409083</v>
      </c>
      <c r="H27" s="13">
        <v>0</v>
      </c>
      <c r="I27" s="13">
        <f t="shared" si="3"/>
        <v>409083</v>
      </c>
    </row>
    <row r="28" spans="1:9" ht="14.25" customHeight="1">
      <c r="A28" s="139"/>
      <c r="B28" s="139"/>
      <c r="C28" s="22" t="s">
        <v>196</v>
      </c>
      <c r="D28" s="13">
        <v>874541</v>
      </c>
      <c r="E28" s="13">
        <v>0</v>
      </c>
      <c r="F28" s="13">
        <v>0</v>
      </c>
      <c r="G28" s="13">
        <f t="shared" si="2"/>
        <v>874541</v>
      </c>
      <c r="H28" s="13">
        <v>0</v>
      </c>
      <c r="I28" s="13">
        <f t="shared" si="3"/>
        <v>874541</v>
      </c>
    </row>
    <row r="29" spans="1:9" ht="14.25" customHeight="1">
      <c r="A29" s="139"/>
      <c r="B29" s="139"/>
      <c r="C29" s="22" t="s">
        <v>197</v>
      </c>
      <c r="D29" s="13">
        <v>124874</v>
      </c>
      <c r="E29" s="13">
        <v>0</v>
      </c>
      <c r="F29" s="13">
        <v>0</v>
      </c>
      <c r="G29" s="13">
        <f t="shared" si="2"/>
        <v>124874</v>
      </c>
      <c r="H29" s="13">
        <v>0</v>
      </c>
      <c r="I29" s="13">
        <f t="shared" si="3"/>
        <v>124874</v>
      </c>
    </row>
    <row r="30" spans="1:9" ht="14.25" customHeight="1">
      <c r="A30" s="139"/>
      <c r="B30" s="139"/>
      <c r="C30" s="22" t="s">
        <v>198</v>
      </c>
      <c r="D30" s="13">
        <v>0</v>
      </c>
      <c r="E30" s="13">
        <v>0</v>
      </c>
      <c r="F30" s="13">
        <v>0</v>
      </c>
      <c r="G30" s="13">
        <f t="shared" si="2"/>
        <v>0</v>
      </c>
      <c r="H30" s="13">
        <v>0</v>
      </c>
      <c r="I30" s="13">
        <f t="shared" si="3"/>
        <v>0</v>
      </c>
    </row>
    <row r="31" spans="1:9" ht="14.25" customHeight="1">
      <c r="A31" s="139"/>
      <c r="B31" s="139"/>
      <c r="C31" s="22" t="s">
        <v>199</v>
      </c>
      <c r="D31" s="13">
        <v>5346347</v>
      </c>
      <c r="E31" s="13">
        <v>0</v>
      </c>
      <c r="F31" s="13">
        <v>0</v>
      </c>
      <c r="G31" s="13">
        <f t="shared" si="2"/>
        <v>5346347</v>
      </c>
      <c r="H31" s="13">
        <v>0</v>
      </c>
      <c r="I31" s="13">
        <f t="shared" si="3"/>
        <v>5346347</v>
      </c>
    </row>
    <row r="32" spans="1:9" ht="14.25" customHeight="1">
      <c r="A32" s="139"/>
      <c r="B32" s="139"/>
      <c r="C32" s="22" t="s">
        <v>200</v>
      </c>
      <c r="D32" s="13">
        <v>253686</v>
      </c>
      <c r="E32" s="13">
        <v>0</v>
      </c>
      <c r="F32" s="13">
        <v>0</v>
      </c>
      <c r="G32" s="13">
        <f t="shared" si="2"/>
        <v>253686</v>
      </c>
      <c r="H32" s="13">
        <v>0</v>
      </c>
      <c r="I32" s="13">
        <f t="shared" si="3"/>
        <v>253686</v>
      </c>
    </row>
    <row r="33" spans="1:9" ht="14.25" customHeight="1">
      <c r="A33" s="139"/>
      <c r="B33" s="139"/>
      <c r="C33" s="22" t="s">
        <v>201</v>
      </c>
      <c r="D33" s="13">
        <v>206766</v>
      </c>
      <c r="E33" s="13">
        <v>0</v>
      </c>
      <c r="F33" s="13">
        <v>0</v>
      </c>
      <c r="G33" s="13">
        <f t="shared" si="2"/>
        <v>206766</v>
      </c>
      <c r="H33" s="13">
        <v>0</v>
      </c>
      <c r="I33" s="13">
        <f t="shared" si="3"/>
        <v>206766</v>
      </c>
    </row>
    <row r="34" spans="1:9" ht="14.25" customHeight="1">
      <c r="A34" s="139"/>
      <c r="B34" s="139"/>
      <c r="C34" s="22" t="s">
        <v>110</v>
      </c>
      <c r="D34" s="13">
        <v>46920</v>
      </c>
      <c r="E34" s="13">
        <v>0</v>
      </c>
      <c r="F34" s="13">
        <v>0</v>
      </c>
      <c r="G34" s="13">
        <f t="shared" si="2"/>
        <v>46920</v>
      </c>
      <c r="H34" s="13">
        <v>0</v>
      </c>
      <c r="I34" s="13">
        <f t="shared" si="3"/>
        <v>46920</v>
      </c>
    </row>
    <row r="35" spans="1:9" ht="14.25" customHeight="1">
      <c r="A35" s="139"/>
      <c r="B35" s="139"/>
      <c r="C35" s="22" t="s">
        <v>202</v>
      </c>
      <c r="D35" s="13">
        <v>526630</v>
      </c>
      <c r="E35" s="13">
        <v>0</v>
      </c>
      <c r="F35" s="13">
        <v>0</v>
      </c>
      <c r="G35" s="13">
        <f t="shared" si="2"/>
        <v>526630</v>
      </c>
      <c r="H35" s="13">
        <v>0</v>
      </c>
      <c r="I35" s="13">
        <f t="shared" si="3"/>
        <v>526630</v>
      </c>
    </row>
    <row r="36" spans="1:9" ht="14.25" customHeight="1">
      <c r="A36" s="139"/>
      <c r="B36" s="139"/>
      <c r="C36" s="22" t="s">
        <v>203</v>
      </c>
      <c r="D36" s="13">
        <v>412168</v>
      </c>
      <c r="E36" s="13">
        <v>0</v>
      </c>
      <c r="F36" s="13">
        <v>0</v>
      </c>
      <c r="G36" s="13">
        <f t="shared" si="2"/>
        <v>412168</v>
      </c>
      <c r="H36" s="13">
        <v>0</v>
      </c>
      <c r="I36" s="13">
        <f t="shared" si="3"/>
        <v>412168</v>
      </c>
    </row>
    <row r="37" spans="1:9" ht="14.25" customHeight="1">
      <c r="A37" s="139"/>
      <c r="B37" s="139"/>
      <c r="C37" s="22" t="s">
        <v>204</v>
      </c>
      <c r="D37" s="13">
        <v>149079</v>
      </c>
      <c r="E37" s="13">
        <v>0</v>
      </c>
      <c r="F37" s="13">
        <v>0</v>
      </c>
      <c r="G37" s="13">
        <f t="shared" si="2"/>
        <v>149079</v>
      </c>
      <c r="H37" s="13">
        <v>0</v>
      </c>
      <c r="I37" s="13">
        <f t="shared" si="3"/>
        <v>149079</v>
      </c>
    </row>
    <row r="38" spans="1:9" ht="14.25" customHeight="1">
      <c r="A38" s="139"/>
      <c r="B38" s="139"/>
      <c r="C38" s="22" t="s">
        <v>205</v>
      </c>
      <c r="D38" s="13">
        <v>641216</v>
      </c>
      <c r="E38" s="13">
        <v>0</v>
      </c>
      <c r="F38" s="13">
        <v>0</v>
      </c>
      <c r="G38" s="13">
        <f t="shared" si="2"/>
        <v>641216</v>
      </c>
      <c r="H38" s="13">
        <v>0</v>
      </c>
      <c r="I38" s="13">
        <f t="shared" si="3"/>
        <v>641216</v>
      </c>
    </row>
    <row r="39" spans="1:9" ht="14.25" customHeight="1">
      <c r="A39" s="139"/>
      <c r="B39" s="139"/>
      <c r="C39" s="22" t="s">
        <v>206</v>
      </c>
      <c r="D39" s="13">
        <v>192539</v>
      </c>
      <c r="E39" s="13">
        <v>0</v>
      </c>
      <c r="F39" s="13">
        <v>0</v>
      </c>
      <c r="G39" s="13">
        <f t="shared" si="2"/>
        <v>192539</v>
      </c>
      <c r="H39" s="13">
        <v>0</v>
      </c>
      <c r="I39" s="13">
        <f t="shared" si="3"/>
        <v>192539</v>
      </c>
    </row>
    <row r="40" spans="1:9" ht="14.25" customHeight="1">
      <c r="A40" s="139"/>
      <c r="B40" s="139"/>
      <c r="C40" s="22" t="s">
        <v>207</v>
      </c>
      <c r="D40" s="13">
        <v>75533</v>
      </c>
      <c r="E40" s="13">
        <v>0</v>
      </c>
      <c r="F40" s="13">
        <v>0</v>
      </c>
      <c r="G40" s="13">
        <f t="shared" si="2"/>
        <v>75533</v>
      </c>
      <c r="H40" s="13">
        <v>0</v>
      </c>
      <c r="I40" s="13">
        <f t="shared" si="3"/>
        <v>75533</v>
      </c>
    </row>
    <row r="41" spans="1:9" ht="14.25" customHeight="1">
      <c r="A41" s="139"/>
      <c r="B41" s="139"/>
      <c r="C41" s="22" t="s">
        <v>208</v>
      </c>
      <c r="D41" s="13">
        <v>194400</v>
      </c>
      <c r="E41" s="13">
        <v>0</v>
      </c>
      <c r="F41" s="13">
        <v>0</v>
      </c>
      <c r="G41" s="13">
        <f t="shared" si="2"/>
        <v>194400</v>
      </c>
      <c r="H41" s="13">
        <v>0</v>
      </c>
      <c r="I41" s="13">
        <f t="shared" si="3"/>
        <v>194400</v>
      </c>
    </row>
    <row r="42" spans="1:9" ht="14.25" customHeight="1">
      <c r="A42" s="139"/>
      <c r="B42" s="139"/>
      <c r="C42" s="22" t="s">
        <v>209</v>
      </c>
      <c r="D42" s="13">
        <v>1671677</v>
      </c>
      <c r="E42" s="13">
        <v>0</v>
      </c>
      <c r="F42" s="13">
        <v>0</v>
      </c>
      <c r="G42" s="13">
        <f t="shared" si="2"/>
        <v>1671677</v>
      </c>
      <c r="H42" s="13">
        <v>0</v>
      </c>
      <c r="I42" s="13">
        <f t="shared" si="3"/>
        <v>1671677</v>
      </c>
    </row>
    <row r="43" spans="1:9" ht="14.25" customHeight="1">
      <c r="A43" s="139"/>
      <c r="B43" s="139"/>
      <c r="C43" s="22" t="s">
        <v>210</v>
      </c>
      <c r="D43" s="13">
        <v>60856</v>
      </c>
      <c r="E43" s="13">
        <v>0</v>
      </c>
      <c r="F43" s="13">
        <v>0</v>
      </c>
      <c r="G43" s="13">
        <f t="shared" si="2"/>
        <v>60856</v>
      </c>
      <c r="H43" s="13">
        <v>0</v>
      </c>
      <c r="I43" s="13">
        <f t="shared" si="3"/>
        <v>60856</v>
      </c>
    </row>
    <row r="44" spans="1:9" ht="14.25" customHeight="1">
      <c r="A44" s="139"/>
      <c r="B44" s="139"/>
      <c r="C44" s="22" t="s">
        <v>211</v>
      </c>
      <c r="D44" s="13">
        <v>369256</v>
      </c>
      <c r="E44" s="13">
        <v>0</v>
      </c>
      <c r="F44" s="13">
        <v>0</v>
      </c>
      <c r="G44" s="13">
        <f t="shared" si="2"/>
        <v>369256</v>
      </c>
      <c r="H44" s="13">
        <v>0</v>
      </c>
      <c r="I44" s="13">
        <f t="shared" si="3"/>
        <v>369256</v>
      </c>
    </row>
    <row r="45" spans="1:9" ht="14.25" customHeight="1">
      <c r="A45" s="139"/>
      <c r="B45" s="139"/>
      <c r="C45" s="22" t="s">
        <v>197</v>
      </c>
      <c r="D45" s="13">
        <v>401304</v>
      </c>
      <c r="E45" s="13">
        <v>0</v>
      </c>
      <c r="F45" s="13">
        <v>0</v>
      </c>
      <c r="G45" s="13">
        <f t="shared" si="2"/>
        <v>401304</v>
      </c>
      <c r="H45" s="13">
        <v>0</v>
      </c>
      <c r="I45" s="13">
        <f t="shared" si="3"/>
        <v>401304</v>
      </c>
    </row>
    <row r="46" spans="1:9" ht="14.25" customHeight="1">
      <c r="A46" s="139"/>
      <c r="B46" s="139"/>
      <c r="C46" s="22" t="s">
        <v>212</v>
      </c>
      <c r="D46" s="13">
        <v>10000</v>
      </c>
      <c r="E46" s="13">
        <v>0</v>
      </c>
      <c r="F46" s="13">
        <v>0</v>
      </c>
      <c r="G46" s="13">
        <f t="shared" si="2"/>
        <v>10000</v>
      </c>
      <c r="H46" s="13">
        <v>0</v>
      </c>
      <c r="I46" s="13">
        <f t="shared" si="3"/>
        <v>10000</v>
      </c>
    </row>
    <row r="47" spans="1:9" ht="14.25" customHeight="1">
      <c r="A47" s="139"/>
      <c r="B47" s="139"/>
      <c r="C47" s="22" t="s">
        <v>213</v>
      </c>
      <c r="D47" s="13">
        <v>4650</v>
      </c>
      <c r="E47" s="13">
        <v>0</v>
      </c>
      <c r="F47" s="13">
        <v>0</v>
      </c>
      <c r="G47" s="13">
        <f t="shared" si="2"/>
        <v>4650</v>
      </c>
      <c r="H47" s="13">
        <v>0</v>
      </c>
      <c r="I47" s="13">
        <f t="shared" si="3"/>
        <v>4650</v>
      </c>
    </row>
    <row r="48" spans="1:9" ht="14.25" customHeight="1">
      <c r="A48" s="139"/>
      <c r="B48" s="139"/>
      <c r="C48" s="22" t="s">
        <v>214</v>
      </c>
      <c r="D48" s="13">
        <v>241128</v>
      </c>
      <c r="E48" s="13">
        <v>0</v>
      </c>
      <c r="F48" s="13">
        <v>0</v>
      </c>
      <c r="G48" s="13">
        <f t="shared" si="2"/>
        <v>241128</v>
      </c>
      <c r="H48" s="13">
        <v>0</v>
      </c>
      <c r="I48" s="13">
        <f t="shared" si="3"/>
        <v>241128</v>
      </c>
    </row>
    <row r="49" spans="1:9" ht="14.25" customHeight="1">
      <c r="A49" s="139"/>
      <c r="B49" s="139"/>
      <c r="C49" s="22" t="s">
        <v>215</v>
      </c>
      <c r="D49" s="13">
        <v>56900</v>
      </c>
      <c r="E49" s="13">
        <v>0</v>
      </c>
      <c r="F49" s="13">
        <v>0</v>
      </c>
      <c r="G49" s="13">
        <f t="shared" si="2"/>
        <v>56900</v>
      </c>
      <c r="H49" s="13">
        <v>0</v>
      </c>
      <c r="I49" s="13">
        <f t="shared" si="3"/>
        <v>56900</v>
      </c>
    </row>
    <row r="50" spans="1:9" ht="14.25" customHeight="1">
      <c r="A50" s="139"/>
      <c r="B50" s="139"/>
      <c r="C50" s="22" t="s">
        <v>216</v>
      </c>
      <c r="D50" s="13">
        <v>85325</v>
      </c>
      <c r="E50" s="13">
        <v>0</v>
      </c>
      <c r="F50" s="13">
        <v>0</v>
      </c>
      <c r="G50" s="13">
        <f t="shared" si="2"/>
        <v>85325</v>
      </c>
      <c r="H50" s="13">
        <v>0</v>
      </c>
      <c r="I50" s="13">
        <f t="shared" si="3"/>
        <v>85325</v>
      </c>
    </row>
    <row r="51" spans="1:9" ht="14.25" customHeight="1">
      <c r="A51" s="139"/>
      <c r="B51" s="139"/>
      <c r="C51" s="22" t="s">
        <v>217</v>
      </c>
      <c r="D51" s="13">
        <v>85325</v>
      </c>
      <c r="E51" s="13">
        <v>0</v>
      </c>
      <c r="F51" s="13">
        <v>0</v>
      </c>
      <c r="G51" s="13">
        <f t="shared" si="2"/>
        <v>85325</v>
      </c>
      <c r="H51" s="13">
        <v>0</v>
      </c>
      <c r="I51" s="13">
        <f t="shared" si="3"/>
        <v>85325</v>
      </c>
    </row>
    <row r="52" spans="1:9" ht="14.25" customHeight="1">
      <c r="A52" s="139"/>
      <c r="B52" s="139"/>
      <c r="C52" s="22" t="s">
        <v>218</v>
      </c>
      <c r="D52" s="13">
        <v>1050615</v>
      </c>
      <c r="E52" s="13">
        <v>0</v>
      </c>
      <c r="F52" s="13">
        <v>0</v>
      </c>
      <c r="G52" s="13">
        <f t="shared" si="2"/>
        <v>1050615</v>
      </c>
      <c r="H52" s="13">
        <v>0</v>
      </c>
      <c r="I52" s="13">
        <f t="shared" si="3"/>
        <v>1050615</v>
      </c>
    </row>
    <row r="53" spans="1:9" ht="14.25" customHeight="1">
      <c r="A53" s="139"/>
      <c r="B53" s="139"/>
      <c r="C53" s="22" t="s">
        <v>219</v>
      </c>
      <c r="D53" s="13">
        <v>-568675</v>
      </c>
      <c r="E53" s="13">
        <v>0</v>
      </c>
      <c r="F53" s="13">
        <v>0</v>
      </c>
      <c r="G53" s="13">
        <f t="shared" si="0"/>
        <v>-568675</v>
      </c>
      <c r="H53" s="13">
        <v>0</v>
      </c>
      <c r="I53" s="13">
        <f t="shared" si="1"/>
        <v>-568675</v>
      </c>
    </row>
    <row r="54" spans="1:9" ht="14.25" customHeight="1">
      <c r="A54" s="139"/>
      <c r="B54" s="140"/>
      <c r="C54" s="11" t="s">
        <v>24</v>
      </c>
      <c r="D54" s="14">
        <v>67055284</v>
      </c>
      <c r="E54" s="14">
        <v>0</v>
      </c>
      <c r="F54" s="14">
        <v>0</v>
      </c>
      <c r="G54" s="14">
        <f t="shared" si="0"/>
        <v>67055284</v>
      </c>
      <c r="H54" s="14">
        <v>0</v>
      </c>
      <c r="I54" s="14">
        <f t="shared" si="1"/>
        <v>67055284</v>
      </c>
    </row>
    <row r="55" spans="1:9" ht="14.25" customHeight="1">
      <c r="A55" s="140"/>
      <c r="B55" s="133" t="s">
        <v>25</v>
      </c>
      <c r="C55" s="134"/>
      <c r="D55" s="14">
        <f t="shared" ref="D55:I55" si="4">D13-D54</f>
        <v>9044206</v>
      </c>
      <c r="E55" s="14">
        <f t="shared" si="4"/>
        <v>0</v>
      </c>
      <c r="F55" s="14">
        <f t="shared" si="4"/>
        <v>0</v>
      </c>
      <c r="G55" s="14">
        <f t="shared" si="4"/>
        <v>9044206</v>
      </c>
      <c r="H55" s="14">
        <f t="shared" si="4"/>
        <v>0</v>
      </c>
      <c r="I55" s="14">
        <f t="shared" si="4"/>
        <v>9044206</v>
      </c>
    </row>
    <row r="56" spans="1:9" ht="14.25" customHeight="1">
      <c r="A56" s="138" t="s">
        <v>26</v>
      </c>
      <c r="B56" s="138" t="s">
        <v>15</v>
      </c>
      <c r="C56" s="23" t="s">
        <v>220</v>
      </c>
      <c r="D56" s="78">
        <v>11542</v>
      </c>
      <c r="E56" s="78">
        <v>0</v>
      </c>
      <c r="F56" s="78">
        <v>0</v>
      </c>
      <c r="G56" s="78">
        <f t="shared" ref="G56:G63" si="5">SUM(D56:F56)</f>
        <v>11542</v>
      </c>
      <c r="H56" s="78">
        <v>0</v>
      </c>
      <c r="I56" s="78">
        <f t="shared" ref="I56:I63" si="6">SUM(G56:H56)</f>
        <v>11542</v>
      </c>
    </row>
    <row r="57" spans="1:9" ht="14.25" customHeight="1">
      <c r="A57" s="139"/>
      <c r="B57" s="139"/>
      <c r="C57" s="22" t="s">
        <v>221</v>
      </c>
      <c r="D57" s="13">
        <v>610950</v>
      </c>
      <c r="E57" s="13">
        <v>0</v>
      </c>
      <c r="F57" s="13">
        <v>0</v>
      </c>
      <c r="G57" s="13">
        <f>SUM(D57:F57)</f>
        <v>610950</v>
      </c>
      <c r="H57" s="13">
        <v>0</v>
      </c>
      <c r="I57" s="13">
        <f>SUM(G57:H57)</f>
        <v>610950</v>
      </c>
    </row>
    <row r="58" spans="1:9" ht="14.25" customHeight="1">
      <c r="A58" s="139"/>
      <c r="B58" s="139"/>
      <c r="C58" s="22" t="s">
        <v>222</v>
      </c>
      <c r="D58" s="13">
        <v>15000</v>
      </c>
      <c r="E58" s="13">
        <v>0</v>
      </c>
      <c r="F58" s="13">
        <v>0</v>
      </c>
      <c r="G58" s="13">
        <f>SUM(D58:F58)</f>
        <v>15000</v>
      </c>
      <c r="H58" s="13">
        <v>0</v>
      </c>
      <c r="I58" s="13">
        <f>SUM(G58:H58)</f>
        <v>15000</v>
      </c>
    </row>
    <row r="59" spans="1:9" ht="14.25" customHeight="1">
      <c r="A59" s="139"/>
      <c r="B59" s="139"/>
      <c r="C59" s="22" t="s">
        <v>223</v>
      </c>
      <c r="D59" s="13">
        <v>540751</v>
      </c>
      <c r="E59" s="13">
        <v>0</v>
      </c>
      <c r="F59" s="13">
        <v>0</v>
      </c>
      <c r="G59" s="13">
        <f>SUM(D59:F59)</f>
        <v>540751</v>
      </c>
      <c r="H59" s="13">
        <v>0</v>
      </c>
      <c r="I59" s="13">
        <f>SUM(G59:H59)</f>
        <v>540751</v>
      </c>
    </row>
    <row r="60" spans="1:9" ht="14.25" customHeight="1">
      <c r="A60" s="139"/>
      <c r="B60" s="139"/>
      <c r="C60" s="22" t="s">
        <v>224</v>
      </c>
      <c r="D60" s="13">
        <v>55199</v>
      </c>
      <c r="E60" s="13">
        <v>0</v>
      </c>
      <c r="F60" s="13">
        <v>0</v>
      </c>
      <c r="G60" s="13">
        <f t="shared" si="5"/>
        <v>55199</v>
      </c>
      <c r="H60" s="13">
        <v>0</v>
      </c>
      <c r="I60" s="13">
        <f t="shared" si="6"/>
        <v>55199</v>
      </c>
    </row>
    <row r="61" spans="1:9" ht="14.25" customHeight="1">
      <c r="A61" s="139"/>
      <c r="B61" s="140"/>
      <c r="C61" s="11" t="s">
        <v>27</v>
      </c>
      <c r="D61" s="14">
        <v>622492</v>
      </c>
      <c r="E61" s="14">
        <v>0</v>
      </c>
      <c r="F61" s="14">
        <v>0</v>
      </c>
      <c r="G61" s="14">
        <f t="shared" si="5"/>
        <v>622492</v>
      </c>
      <c r="H61" s="14">
        <v>0</v>
      </c>
      <c r="I61" s="14">
        <f t="shared" si="6"/>
        <v>622492</v>
      </c>
    </row>
    <row r="62" spans="1:9" ht="14.25" customHeight="1">
      <c r="A62" s="139"/>
      <c r="B62" s="138" t="s">
        <v>16</v>
      </c>
      <c r="C62" s="22"/>
      <c r="D62" s="78">
        <v>0</v>
      </c>
      <c r="E62" s="78">
        <v>0</v>
      </c>
      <c r="F62" s="78">
        <v>0</v>
      </c>
      <c r="G62" s="78">
        <f t="shared" si="5"/>
        <v>0</v>
      </c>
      <c r="H62" s="78">
        <v>0</v>
      </c>
      <c r="I62" s="78">
        <f t="shared" si="6"/>
        <v>0</v>
      </c>
    </row>
    <row r="63" spans="1:9" ht="14.25" customHeight="1">
      <c r="A63" s="139"/>
      <c r="B63" s="140"/>
      <c r="C63" s="11" t="s">
        <v>28</v>
      </c>
      <c r="D63" s="14"/>
      <c r="E63" s="14"/>
      <c r="F63" s="14"/>
      <c r="G63" s="14">
        <f t="shared" si="5"/>
        <v>0</v>
      </c>
      <c r="H63" s="14"/>
      <c r="I63" s="14">
        <f t="shared" si="6"/>
        <v>0</v>
      </c>
    </row>
    <row r="64" spans="1:9" ht="14.25" customHeight="1">
      <c r="A64" s="140"/>
      <c r="B64" s="133" t="s">
        <v>29</v>
      </c>
      <c r="C64" s="134"/>
      <c r="D64" s="14">
        <f t="shared" ref="D64:I64" si="7">D61-D63</f>
        <v>622492</v>
      </c>
      <c r="E64" s="14">
        <f t="shared" si="7"/>
        <v>0</v>
      </c>
      <c r="F64" s="14">
        <f t="shared" si="7"/>
        <v>0</v>
      </c>
      <c r="G64" s="14">
        <f t="shared" si="7"/>
        <v>622492</v>
      </c>
      <c r="H64" s="14">
        <f t="shared" si="7"/>
        <v>0</v>
      </c>
      <c r="I64" s="14">
        <f t="shared" si="7"/>
        <v>622492</v>
      </c>
    </row>
    <row r="65" spans="1:9" ht="14.25" customHeight="1">
      <c r="A65" s="141" t="s">
        <v>30</v>
      </c>
      <c r="B65" s="142"/>
      <c r="C65" s="143"/>
      <c r="D65" s="14">
        <f t="shared" ref="D65:I65" si="8">D55+D64</f>
        <v>9666698</v>
      </c>
      <c r="E65" s="14">
        <f t="shared" si="8"/>
        <v>0</v>
      </c>
      <c r="F65" s="14">
        <f t="shared" si="8"/>
        <v>0</v>
      </c>
      <c r="G65" s="14">
        <f t="shared" si="8"/>
        <v>9666698</v>
      </c>
      <c r="H65" s="14">
        <f t="shared" si="8"/>
        <v>0</v>
      </c>
      <c r="I65" s="14">
        <f t="shared" si="8"/>
        <v>9666698</v>
      </c>
    </row>
    <row r="66" spans="1:9" ht="14.25" customHeight="1">
      <c r="A66" s="138" t="s">
        <v>18</v>
      </c>
      <c r="B66" s="138" t="s">
        <v>15</v>
      </c>
      <c r="C66" s="23" t="s">
        <v>225</v>
      </c>
      <c r="D66" s="78">
        <v>887754</v>
      </c>
      <c r="E66" s="78">
        <v>0</v>
      </c>
      <c r="F66" s="78">
        <v>0</v>
      </c>
      <c r="G66" s="78">
        <f t="shared" ref="G66:G69" si="9">SUM(D66:F66)</f>
        <v>887754</v>
      </c>
      <c r="H66" s="78">
        <v>-887754</v>
      </c>
      <c r="I66" s="78">
        <f t="shared" ref="I66:I69" si="10">SUM(G66:H66)</f>
        <v>0</v>
      </c>
    </row>
    <row r="67" spans="1:9" ht="14.25" customHeight="1">
      <c r="A67" s="139"/>
      <c r="B67" s="140"/>
      <c r="C67" s="11" t="s">
        <v>19</v>
      </c>
      <c r="D67" s="14">
        <v>887754</v>
      </c>
      <c r="E67" s="14">
        <v>0</v>
      </c>
      <c r="F67" s="14">
        <v>0</v>
      </c>
      <c r="G67" s="14">
        <f t="shared" si="9"/>
        <v>887754</v>
      </c>
      <c r="H67" s="14">
        <v>-887754</v>
      </c>
      <c r="I67" s="14">
        <f t="shared" si="10"/>
        <v>0</v>
      </c>
    </row>
    <row r="68" spans="1:9" ht="14.25" customHeight="1">
      <c r="A68" s="139"/>
      <c r="B68" s="138" t="s">
        <v>16</v>
      </c>
      <c r="C68" s="22" t="s">
        <v>226</v>
      </c>
      <c r="D68" s="13">
        <v>887754</v>
      </c>
      <c r="E68" s="13">
        <v>0</v>
      </c>
      <c r="F68" s="13">
        <v>0</v>
      </c>
      <c r="G68" s="13">
        <f t="shared" si="9"/>
        <v>887754</v>
      </c>
      <c r="H68" s="13">
        <v>-887754</v>
      </c>
      <c r="I68" s="13">
        <f t="shared" si="10"/>
        <v>0</v>
      </c>
    </row>
    <row r="69" spans="1:9" ht="14.25" customHeight="1">
      <c r="A69" s="139"/>
      <c r="B69" s="140"/>
      <c r="C69" s="84" t="s">
        <v>21</v>
      </c>
      <c r="D69" s="14">
        <v>887754</v>
      </c>
      <c r="E69" s="14">
        <v>0</v>
      </c>
      <c r="F69" s="14">
        <v>0</v>
      </c>
      <c r="G69" s="14">
        <f t="shared" si="9"/>
        <v>887754</v>
      </c>
      <c r="H69" s="14">
        <v>-887754</v>
      </c>
      <c r="I69" s="14">
        <f t="shared" si="10"/>
        <v>0</v>
      </c>
    </row>
    <row r="70" spans="1:9" ht="14.25" customHeight="1">
      <c r="A70" s="140"/>
      <c r="B70" s="133" t="s">
        <v>31</v>
      </c>
      <c r="C70" s="134"/>
      <c r="D70" s="14">
        <f t="shared" ref="D70:I70" si="11">D67-D69</f>
        <v>0</v>
      </c>
      <c r="E70" s="14">
        <f t="shared" si="11"/>
        <v>0</v>
      </c>
      <c r="F70" s="14">
        <f t="shared" si="11"/>
        <v>0</v>
      </c>
      <c r="G70" s="14">
        <f t="shared" si="11"/>
        <v>0</v>
      </c>
      <c r="H70" s="14">
        <f t="shared" si="11"/>
        <v>0</v>
      </c>
      <c r="I70" s="14">
        <f t="shared" si="11"/>
        <v>0</v>
      </c>
    </row>
    <row r="71" spans="1:9" ht="14.25" customHeight="1">
      <c r="A71" s="133" t="s">
        <v>64</v>
      </c>
      <c r="B71" s="144"/>
      <c r="C71" s="134"/>
      <c r="D71" s="14">
        <f t="shared" ref="D71:I71" si="12">D65+D70</f>
        <v>9666698</v>
      </c>
      <c r="E71" s="14">
        <f t="shared" si="12"/>
        <v>0</v>
      </c>
      <c r="F71" s="14">
        <f t="shared" si="12"/>
        <v>0</v>
      </c>
      <c r="G71" s="14">
        <f t="shared" si="12"/>
        <v>9666698</v>
      </c>
      <c r="H71" s="14">
        <f t="shared" si="12"/>
        <v>0</v>
      </c>
      <c r="I71" s="14">
        <f t="shared" si="12"/>
        <v>9666698</v>
      </c>
    </row>
    <row r="72" spans="1:9" ht="14.25" customHeight="1">
      <c r="A72" s="138" t="s">
        <v>17</v>
      </c>
      <c r="B72" s="133" t="s">
        <v>65</v>
      </c>
      <c r="C72" s="134"/>
      <c r="D72" s="14">
        <v>-6003535</v>
      </c>
      <c r="E72" s="14">
        <v>0</v>
      </c>
      <c r="F72" s="14">
        <v>0</v>
      </c>
      <c r="G72" s="14">
        <f>SUM(D72:F72)</f>
        <v>-6003535</v>
      </c>
      <c r="H72" s="14">
        <v>0</v>
      </c>
      <c r="I72" s="14">
        <f>SUM(G72:H72)</f>
        <v>-6003535</v>
      </c>
    </row>
    <row r="73" spans="1:9" ht="14.25" customHeight="1">
      <c r="A73" s="139"/>
      <c r="B73" s="133" t="s">
        <v>66</v>
      </c>
      <c r="C73" s="134"/>
      <c r="D73" s="14">
        <f t="shared" ref="D73:I73" si="13">D71+D72</f>
        <v>3663163</v>
      </c>
      <c r="E73" s="14">
        <f t="shared" si="13"/>
        <v>0</v>
      </c>
      <c r="F73" s="14">
        <f t="shared" si="13"/>
        <v>0</v>
      </c>
      <c r="G73" s="14">
        <f t="shared" si="13"/>
        <v>3663163</v>
      </c>
      <c r="H73" s="14">
        <f t="shared" si="13"/>
        <v>0</v>
      </c>
      <c r="I73" s="14">
        <f t="shared" si="13"/>
        <v>3663163</v>
      </c>
    </row>
    <row r="74" spans="1:9" ht="14.25" customHeight="1">
      <c r="A74" s="139"/>
      <c r="B74" s="133" t="s">
        <v>67</v>
      </c>
      <c r="C74" s="134"/>
      <c r="D74" s="14"/>
      <c r="E74" s="14"/>
      <c r="F74" s="14"/>
      <c r="G74" s="14">
        <f>SUM(D74:F74)</f>
        <v>0</v>
      </c>
      <c r="H74" s="14"/>
      <c r="I74" s="14">
        <f>SUM(G74:H74)</f>
        <v>0</v>
      </c>
    </row>
    <row r="75" spans="1:9" ht="14.25" customHeight="1">
      <c r="A75" s="139"/>
      <c r="B75" s="133" t="s">
        <v>68</v>
      </c>
      <c r="C75" s="134"/>
      <c r="D75" s="14">
        <v>0</v>
      </c>
      <c r="E75" s="14">
        <v>0</v>
      </c>
      <c r="F75" s="14">
        <v>0</v>
      </c>
      <c r="G75" s="14">
        <f t="shared" ref="G75:G77" si="14">SUM(D75:F75)</f>
        <v>0</v>
      </c>
      <c r="H75" s="14">
        <v>0</v>
      </c>
      <c r="I75" s="14">
        <f t="shared" ref="I75:I77" si="15">SUM(G75:H75)</f>
        <v>0</v>
      </c>
    </row>
    <row r="76" spans="1:9" ht="14.25" customHeight="1">
      <c r="A76" s="139"/>
      <c r="B76" s="133" t="s">
        <v>69</v>
      </c>
      <c r="C76" s="134"/>
      <c r="D76" s="14">
        <v>8000000</v>
      </c>
      <c r="E76" s="14">
        <v>0</v>
      </c>
      <c r="F76" s="14">
        <v>0</v>
      </c>
      <c r="G76" s="14">
        <f t="shared" si="14"/>
        <v>8000000</v>
      </c>
      <c r="H76" s="14">
        <v>0</v>
      </c>
      <c r="I76" s="14">
        <f t="shared" si="15"/>
        <v>8000000</v>
      </c>
    </row>
    <row r="77" spans="1:9" ht="14.25" customHeight="1">
      <c r="A77" s="139"/>
      <c r="B77" s="133" t="s">
        <v>227</v>
      </c>
      <c r="C77" s="134"/>
      <c r="D77" s="78">
        <v>8000000</v>
      </c>
      <c r="E77" s="78">
        <v>0</v>
      </c>
      <c r="F77" s="78">
        <v>0</v>
      </c>
      <c r="G77" s="14">
        <f t="shared" si="14"/>
        <v>8000000</v>
      </c>
      <c r="H77" s="78">
        <v>0</v>
      </c>
      <c r="I77" s="14">
        <f t="shared" si="15"/>
        <v>8000000</v>
      </c>
    </row>
    <row r="78" spans="1:9" ht="28.5" customHeight="1">
      <c r="A78" s="140"/>
      <c r="B78" s="135" t="s">
        <v>70</v>
      </c>
      <c r="C78" s="136"/>
      <c r="D78" s="14">
        <f t="shared" ref="D78:I78" si="16">D73+D74+D75-D76</f>
        <v>-4336837</v>
      </c>
      <c r="E78" s="14">
        <f t="shared" si="16"/>
        <v>0</v>
      </c>
      <c r="F78" s="14">
        <f t="shared" si="16"/>
        <v>0</v>
      </c>
      <c r="G78" s="14">
        <f t="shared" si="16"/>
        <v>-4336837</v>
      </c>
      <c r="H78" s="14">
        <f t="shared" si="16"/>
        <v>0</v>
      </c>
      <c r="I78" s="14">
        <f t="shared" si="16"/>
        <v>-4336837</v>
      </c>
    </row>
    <row r="79" spans="1:9" ht="14.25" customHeight="1"/>
    <row r="80" spans="1:9" ht="14.25" customHeight="1"/>
  </sheetData>
  <sheetProtection password="F3FB" sheet="1" scenarios="1" selectLockedCells="1"/>
  <mergeCells count="32">
    <mergeCell ref="D2:I2"/>
    <mergeCell ref="A3:I3"/>
    <mergeCell ref="A5:I5"/>
    <mergeCell ref="A7:C8"/>
    <mergeCell ref="D7:D8"/>
    <mergeCell ref="F7:F8"/>
    <mergeCell ref="G7:G8"/>
    <mergeCell ref="H7:H8"/>
    <mergeCell ref="I7:I8"/>
    <mergeCell ref="B9:B13"/>
    <mergeCell ref="B14:B54"/>
    <mergeCell ref="B55:C55"/>
    <mergeCell ref="A56:A64"/>
    <mergeCell ref="B56:B61"/>
    <mergeCell ref="B62:B63"/>
    <mergeCell ref="B64:C64"/>
    <mergeCell ref="B77:C77"/>
    <mergeCell ref="B78:C78"/>
    <mergeCell ref="E7:E8"/>
    <mergeCell ref="A72:A78"/>
    <mergeCell ref="B72:C72"/>
    <mergeCell ref="B73:C73"/>
    <mergeCell ref="B74:C74"/>
    <mergeCell ref="B75:C75"/>
    <mergeCell ref="B76:C76"/>
    <mergeCell ref="A65:C65"/>
    <mergeCell ref="A66:A70"/>
    <mergeCell ref="B66:B67"/>
    <mergeCell ref="B68:B69"/>
    <mergeCell ref="B70:C70"/>
    <mergeCell ref="A71:C71"/>
    <mergeCell ref="A9:A55"/>
  </mergeCells>
  <phoneticPr fontId="2"/>
  <pageMargins left="0" right="0" top="0.39370078740157483" bottom="0" header="0" footer="0"/>
  <pageSetup paperSize="9" firstPageNumber="13" orientation="portrait" useFirstPageNumber="1" horizontalDpi="300" verticalDpi="300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view="pageBreakPreview" zoomScaleNormal="100" zoomScaleSheetLayoutView="100" workbookViewId="0"/>
  </sheetViews>
  <sheetFormatPr defaultRowHeight="13.5"/>
  <cols>
    <col min="1" max="1" width="3.5" style="1" customWidth="1"/>
    <col min="2" max="2" width="3.375" style="1" customWidth="1"/>
    <col min="3" max="3" width="36.125" style="1" customWidth="1"/>
    <col min="4" max="5" width="8.625" style="1" customWidth="1"/>
    <col min="6" max="6" width="8.625" style="2" customWidth="1"/>
    <col min="7" max="7" width="8.625" style="1" customWidth="1"/>
    <col min="8" max="16384" width="9" style="1"/>
  </cols>
  <sheetData>
    <row r="1" spans="1:12" ht="21.75" customHeight="1">
      <c r="A1" s="12"/>
      <c r="B1" s="12"/>
      <c r="C1" s="12"/>
      <c r="D1" s="12"/>
      <c r="E1" s="12"/>
      <c r="F1" s="83"/>
      <c r="G1" s="12"/>
    </row>
    <row r="2" spans="1:12">
      <c r="A2" s="83"/>
      <c r="B2" s="83"/>
      <c r="C2" s="83"/>
      <c r="D2" s="145" t="s">
        <v>236</v>
      </c>
      <c r="E2" s="145"/>
      <c r="F2" s="145"/>
      <c r="G2" s="145"/>
      <c r="H2" s="4"/>
      <c r="I2" s="4"/>
      <c r="J2" s="4"/>
      <c r="K2" s="4"/>
      <c r="L2" s="4"/>
    </row>
    <row r="3" spans="1:12" ht="14.25">
      <c r="A3" s="146" t="s">
        <v>237</v>
      </c>
      <c r="B3" s="146"/>
      <c r="C3" s="146"/>
      <c r="D3" s="146"/>
      <c r="E3" s="146"/>
      <c r="F3" s="146"/>
      <c r="G3" s="146"/>
    </row>
    <row r="4" spans="1:12">
      <c r="A4" s="83"/>
      <c r="B4" s="12"/>
      <c r="C4" s="21"/>
      <c r="D4" s="83"/>
      <c r="E4" s="83"/>
      <c r="F4" s="83"/>
      <c r="G4" s="83"/>
    </row>
    <row r="5" spans="1:12">
      <c r="A5" s="147" t="s">
        <v>132</v>
      </c>
      <c r="B5" s="147"/>
      <c r="C5" s="147"/>
      <c r="D5" s="147"/>
      <c r="E5" s="147"/>
      <c r="F5" s="147"/>
      <c r="G5" s="147"/>
    </row>
    <row r="6" spans="1:12" ht="13.5" customHeight="1">
      <c r="A6" s="83"/>
      <c r="B6" s="83"/>
      <c r="C6" s="83"/>
      <c r="D6" s="83"/>
      <c r="E6" s="83"/>
      <c r="F6" s="83"/>
      <c r="G6" s="73" t="s">
        <v>56</v>
      </c>
    </row>
    <row r="7" spans="1:12" ht="14.25" customHeight="1">
      <c r="A7" s="148" t="s">
        <v>37</v>
      </c>
      <c r="B7" s="149"/>
      <c r="C7" s="150"/>
      <c r="D7" s="137" t="s">
        <v>144</v>
      </c>
      <c r="E7" s="137" t="s">
        <v>233</v>
      </c>
      <c r="F7" s="137" t="s">
        <v>234</v>
      </c>
      <c r="G7" s="137" t="s">
        <v>235</v>
      </c>
    </row>
    <row r="8" spans="1:12" ht="14.25" customHeight="1">
      <c r="A8" s="151"/>
      <c r="B8" s="152"/>
      <c r="C8" s="153"/>
      <c r="D8" s="154"/>
      <c r="E8" s="154"/>
      <c r="F8" s="154"/>
      <c r="G8" s="154"/>
    </row>
    <row r="9" spans="1:12" ht="14.25" customHeight="1">
      <c r="A9" s="138" t="s">
        <v>22</v>
      </c>
      <c r="B9" s="138" t="s">
        <v>15</v>
      </c>
      <c r="C9" s="23" t="s">
        <v>178</v>
      </c>
      <c r="D9" s="78">
        <v>76099490</v>
      </c>
      <c r="E9" s="78">
        <f t="shared" ref="E9:E54" si="0">SUM(D9:D9)</f>
        <v>76099490</v>
      </c>
      <c r="F9" s="78">
        <v>0</v>
      </c>
      <c r="G9" s="78">
        <f t="shared" ref="G9:G54" si="1">SUM(E9:F9)</f>
        <v>76099490</v>
      </c>
    </row>
    <row r="10" spans="1:12" ht="14.25" customHeight="1">
      <c r="A10" s="139"/>
      <c r="B10" s="139"/>
      <c r="C10" s="22" t="s">
        <v>179</v>
      </c>
      <c r="D10" s="13">
        <v>66921490</v>
      </c>
      <c r="E10" s="13">
        <f t="shared" si="0"/>
        <v>66921490</v>
      </c>
      <c r="F10" s="13">
        <v>0</v>
      </c>
      <c r="G10" s="13">
        <f>SUM(E10:F10)</f>
        <v>66921490</v>
      </c>
    </row>
    <row r="11" spans="1:12" ht="14.25" customHeight="1">
      <c r="A11" s="139"/>
      <c r="B11" s="139"/>
      <c r="C11" s="22" t="s">
        <v>180</v>
      </c>
      <c r="D11" s="13">
        <v>9178000</v>
      </c>
      <c r="E11" s="13">
        <f t="shared" si="0"/>
        <v>9178000</v>
      </c>
      <c r="F11" s="13">
        <v>0</v>
      </c>
      <c r="G11" s="13">
        <f>SUM(E11:F11)</f>
        <v>9178000</v>
      </c>
    </row>
    <row r="12" spans="1:12" ht="14.25" customHeight="1">
      <c r="A12" s="139"/>
      <c r="B12" s="139"/>
      <c r="C12" s="22" t="s">
        <v>181</v>
      </c>
      <c r="D12" s="13">
        <v>9178000</v>
      </c>
      <c r="E12" s="13">
        <f t="shared" si="0"/>
        <v>9178000</v>
      </c>
      <c r="F12" s="13">
        <v>0</v>
      </c>
      <c r="G12" s="13">
        <f t="shared" si="1"/>
        <v>9178000</v>
      </c>
    </row>
    <row r="13" spans="1:12" ht="14.25" customHeight="1">
      <c r="A13" s="139"/>
      <c r="B13" s="140"/>
      <c r="C13" s="11" t="s">
        <v>23</v>
      </c>
      <c r="D13" s="14">
        <v>76099490</v>
      </c>
      <c r="E13" s="14">
        <f t="shared" si="0"/>
        <v>76099490</v>
      </c>
      <c r="F13" s="14">
        <v>0</v>
      </c>
      <c r="G13" s="14">
        <f t="shared" si="1"/>
        <v>76099490</v>
      </c>
    </row>
    <row r="14" spans="1:12" ht="14.25" customHeight="1">
      <c r="A14" s="139"/>
      <c r="B14" s="138" t="s">
        <v>16</v>
      </c>
      <c r="C14" s="22" t="s">
        <v>182</v>
      </c>
      <c r="D14" s="13">
        <v>52164896</v>
      </c>
      <c r="E14" s="13">
        <f t="shared" si="0"/>
        <v>52164896</v>
      </c>
      <c r="F14" s="13">
        <v>0</v>
      </c>
      <c r="G14" s="13">
        <f t="shared" si="1"/>
        <v>52164896</v>
      </c>
    </row>
    <row r="15" spans="1:12" ht="14.25" customHeight="1">
      <c r="A15" s="139"/>
      <c r="B15" s="139"/>
      <c r="C15" s="22" t="s">
        <v>183</v>
      </c>
      <c r="D15" s="13">
        <v>20387323</v>
      </c>
      <c r="E15" s="13">
        <f t="shared" si="0"/>
        <v>20387323</v>
      </c>
      <c r="F15" s="13">
        <v>0</v>
      </c>
      <c r="G15" s="13">
        <f t="shared" ref="G15:G52" si="2">SUM(E15:F15)</f>
        <v>20387323</v>
      </c>
    </row>
    <row r="16" spans="1:12" ht="14.25" customHeight="1">
      <c r="A16" s="139"/>
      <c r="B16" s="139"/>
      <c r="C16" s="22" t="s">
        <v>184</v>
      </c>
      <c r="D16" s="13">
        <v>6190984</v>
      </c>
      <c r="E16" s="13">
        <f t="shared" si="0"/>
        <v>6190984</v>
      </c>
      <c r="F16" s="13">
        <v>0</v>
      </c>
      <c r="G16" s="13">
        <f t="shared" si="2"/>
        <v>6190984</v>
      </c>
    </row>
    <row r="17" spans="1:7" ht="14.25" customHeight="1">
      <c r="A17" s="139"/>
      <c r="B17" s="139"/>
      <c r="C17" s="22" t="s">
        <v>185</v>
      </c>
      <c r="D17" s="13">
        <v>17706749</v>
      </c>
      <c r="E17" s="13">
        <f t="shared" si="0"/>
        <v>17706749</v>
      </c>
      <c r="F17" s="13">
        <v>0</v>
      </c>
      <c r="G17" s="13">
        <f t="shared" si="2"/>
        <v>17706749</v>
      </c>
    </row>
    <row r="18" spans="1:7" ht="14.25" customHeight="1">
      <c r="A18" s="139"/>
      <c r="B18" s="139"/>
      <c r="C18" s="22" t="s">
        <v>186</v>
      </c>
      <c r="D18" s="13">
        <v>1843260</v>
      </c>
      <c r="E18" s="13">
        <f t="shared" si="0"/>
        <v>1843260</v>
      </c>
      <c r="F18" s="13">
        <v>0</v>
      </c>
      <c r="G18" s="13">
        <f t="shared" si="2"/>
        <v>1843260</v>
      </c>
    </row>
    <row r="19" spans="1:7" ht="14.25" customHeight="1">
      <c r="A19" s="139"/>
      <c r="B19" s="139"/>
      <c r="C19" s="22" t="s">
        <v>187</v>
      </c>
      <c r="D19" s="13">
        <v>1172760</v>
      </c>
      <c r="E19" s="13">
        <f t="shared" si="0"/>
        <v>1172760</v>
      </c>
      <c r="F19" s="13">
        <v>0</v>
      </c>
      <c r="G19" s="13">
        <f t="shared" si="2"/>
        <v>1172760</v>
      </c>
    </row>
    <row r="20" spans="1:7" ht="14.25" customHeight="1">
      <c r="A20" s="139"/>
      <c r="B20" s="139"/>
      <c r="C20" s="22" t="s">
        <v>188</v>
      </c>
      <c r="D20" s="13">
        <v>670500</v>
      </c>
      <c r="E20" s="13">
        <f t="shared" si="0"/>
        <v>670500</v>
      </c>
      <c r="F20" s="13">
        <v>0</v>
      </c>
      <c r="G20" s="13">
        <f t="shared" si="2"/>
        <v>670500</v>
      </c>
    </row>
    <row r="21" spans="1:7" ht="14.25" customHeight="1">
      <c r="A21" s="139"/>
      <c r="B21" s="139"/>
      <c r="C21" s="22" t="s">
        <v>189</v>
      </c>
      <c r="D21" s="13">
        <v>6036580</v>
      </c>
      <c r="E21" s="13">
        <f t="shared" si="0"/>
        <v>6036580</v>
      </c>
      <c r="F21" s="13">
        <v>0</v>
      </c>
      <c r="G21" s="13">
        <f t="shared" si="2"/>
        <v>6036580</v>
      </c>
    </row>
    <row r="22" spans="1:7" ht="14.25" customHeight="1">
      <c r="A22" s="139"/>
      <c r="B22" s="139"/>
      <c r="C22" s="22" t="s">
        <v>190</v>
      </c>
      <c r="D22" s="13">
        <v>9062101</v>
      </c>
      <c r="E22" s="13">
        <f t="shared" si="0"/>
        <v>9062101</v>
      </c>
      <c r="F22" s="13">
        <v>0</v>
      </c>
      <c r="G22" s="13">
        <f t="shared" si="2"/>
        <v>9062101</v>
      </c>
    </row>
    <row r="23" spans="1:7" ht="14.25" customHeight="1">
      <c r="A23" s="139"/>
      <c r="B23" s="139"/>
      <c r="C23" s="22" t="s">
        <v>191</v>
      </c>
      <c r="D23" s="13">
        <v>4277905</v>
      </c>
      <c r="E23" s="13">
        <f t="shared" si="0"/>
        <v>4277905</v>
      </c>
      <c r="F23" s="13">
        <v>0</v>
      </c>
      <c r="G23" s="13">
        <f t="shared" si="2"/>
        <v>4277905</v>
      </c>
    </row>
    <row r="24" spans="1:7" ht="14.25" customHeight="1">
      <c r="A24" s="139"/>
      <c r="B24" s="139"/>
      <c r="C24" s="22" t="s">
        <v>192</v>
      </c>
      <c r="D24" s="13">
        <v>188871</v>
      </c>
      <c r="E24" s="13">
        <f t="shared" si="0"/>
        <v>188871</v>
      </c>
      <c r="F24" s="13">
        <v>0</v>
      </c>
      <c r="G24" s="13">
        <f t="shared" si="2"/>
        <v>188871</v>
      </c>
    </row>
    <row r="25" spans="1:7" ht="14.25" customHeight="1">
      <c r="A25" s="139"/>
      <c r="B25" s="139"/>
      <c r="C25" s="22" t="s">
        <v>193</v>
      </c>
      <c r="D25" s="13">
        <v>1343574</v>
      </c>
      <c r="E25" s="13">
        <f t="shared" si="0"/>
        <v>1343574</v>
      </c>
      <c r="F25" s="13">
        <v>0</v>
      </c>
      <c r="G25" s="13">
        <f t="shared" si="2"/>
        <v>1343574</v>
      </c>
    </row>
    <row r="26" spans="1:7" ht="14.25" customHeight="1">
      <c r="A26" s="139"/>
      <c r="B26" s="139"/>
      <c r="C26" s="22" t="s">
        <v>194</v>
      </c>
      <c r="D26" s="13">
        <v>1843253</v>
      </c>
      <c r="E26" s="13">
        <f t="shared" si="0"/>
        <v>1843253</v>
      </c>
      <c r="F26" s="13">
        <v>0</v>
      </c>
      <c r="G26" s="13">
        <f t="shared" si="2"/>
        <v>1843253</v>
      </c>
    </row>
    <row r="27" spans="1:7" ht="14.25" customHeight="1">
      <c r="A27" s="139"/>
      <c r="B27" s="139"/>
      <c r="C27" s="22" t="s">
        <v>195</v>
      </c>
      <c r="D27" s="13">
        <v>409083</v>
      </c>
      <c r="E27" s="13">
        <f t="shared" si="0"/>
        <v>409083</v>
      </c>
      <c r="F27" s="13">
        <v>0</v>
      </c>
      <c r="G27" s="13">
        <f t="shared" si="2"/>
        <v>409083</v>
      </c>
    </row>
    <row r="28" spans="1:7" ht="14.25" customHeight="1">
      <c r="A28" s="139"/>
      <c r="B28" s="139"/>
      <c r="C28" s="22" t="s">
        <v>196</v>
      </c>
      <c r="D28" s="13">
        <v>874541</v>
      </c>
      <c r="E28" s="13">
        <f t="shared" si="0"/>
        <v>874541</v>
      </c>
      <c r="F28" s="13">
        <v>0</v>
      </c>
      <c r="G28" s="13">
        <f t="shared" si="2"/>
        <v>874541</v>
      </c>
    </row>
    <row r="29" spans="1:7" ht="14.25" customHeight="1">
      <c r="A29" s="139"/>
      <c r="B29" s="139"/>
      <c r="C29" s="22" t="s">
        <v>197</v>
      </c>
      <c r="D29" s="13">
        <v>124874</v>
      </c>
      <c r="E29" s="13">
        <f t="shared" si="0"/>
        <v>124874</v>
      </c>
      <c r="F29" s="13">
        <v>0</v>
      </c>
      <c r="G29" s="13">
        <f t="shared" si="2"/>
        <v>124874</v>
      </c>
    </row>
    <row r="30" spans="1:7" ht="14.25" customHeight="1">
      <c r="A30" s="139"/>
      <c r="B30" s="139"/>
      <c r="C30" s="22" t="s">
        <v>198</v>
      </c>
      <c r="D30" s="13">
        <v>0</v>
      </c>
      <c r="E30" s="13">
        <f t="shared" si="0"/>
        <v>0</v>
      </c>
      <c r="F30" s="13">
        <v>0</v>
      </c>
      <c r="G30" s="13">
        <f t="shared" si="2"/>
        <v>0</v>
      </c>
    </row>
    <row r="31" spans="1:7" ht="14.25" customHeight="1">
      <c r="A31" s="139"/>
      <c r="B31" s="139"/>
      <c r="C31" s="22" t="s">
        <v>199</v>
      </c>
      <c r="D31" s="13">
        <v>5346347</v>
      </c>
      <c r="E31" s="13">
        <f t="shared" si="0"/>
        <v>5346347</v>
      </c>
      <c r="F31" s="13">
        <v>0</v>
      </c>
      <c r="G31" s="13">
        <f t="shared" si="2"/>
        <v>5346347</v>
      </c>
    </row>
    <row r="32" spans="1:7" ht="14.25" customHeight="1">
      <c r="A32" s="139"/>
      <c r="B32" s="139"/>
      <c r="C32" s="22" t="s">
        <v>200</v>
      </c>
      <c r="D32" s="13">
        <v>253686</v>
      </c>
      <c r="E32" s="13">
        <f t="shared" si="0"/>
        <v>253686</v>
      </c>
      <c r="F32" s="13">
        <v>0</v>
      </c>
      <c r="G32" s="13">
        <f t="shared" si="2"/>
        <v>253686</v>
      </c>
    </row>
    <row r="33" spans="1:7" ht="14.25" customHeight="1">
      <c r="A33" s="139"/>
      <c r="B33" s="139"/>
      <c r="C33" s="22" t="s">
        <v>201</v>
      </c>
      <c r="D33" s="13">
        <v>206766</v>
      </c>
      <c r="E33" s="13">
        <f t="shared" si="0"/>
        <v>206766</v>
      </c>
      <c r="F33" s="13">
        <v>0</v>
      </c>
      <c r="G33" s="13">
        <f t="shared" si="2"/>
        <v>206766</v>
      </c>
    </row>
    <row r="34" spans="1:7" ht="14.25" customHeight="1">
      <c r="A34" s="139"/>
      <c r="B34" s="139"/>
      <c r="C34" s="22" t="s">
        <v>110</v>
      </c>
      <c r="D34" s="13">
        <v>46920</v>
      </c>
      <c r="E34" s="13">
        <f t="shared" si="0"/>
        <v>46920</v>
      </c>
      <c r="F34" s="13">
        <v>0</v>
      </c>
      <c r="G34" s="13">
        <f t="shared" si="2"/>
        <v>46920</v>
      </c>
    </row>
    <row r="35" spans="1:7" ht="14.25" customHeight="1">
      <c r="A35" s="139"/>
      <c r="B35" s="139"/>
      <c r="C35" s="22" t="s">
        <v>202</v>
      </c>
      <c r="D35" s="13">
        <v>526630</v>
      </c>
      <c r="E35" s="13">
        <f t="shared" si="0"/>
        <v>526630</v>
      </c>
      <c r="F35" s="13">
        <v>0</v>
      </c>
      <c r="G35" s="13">
        <f t="shared" si="2"/>
        <v>526630</v>
      </c>
    </row>
    <row r="36" spans="1:7" ht="14.25" customHeight="1">
      <c r="A36" s="139"/>
      <c r="B36" s="139"/>
      <c r="C36" s="22" t="s">
        <v>203</v>
      </c>
      <c r="D36" s="13">
        <v>412168</v>
      </c>
      <c r="E36" s="13">
        <f t="shared" si="0"/>
        <v>412168</v>
      </c>
      <c r="F36" s="13">
        <v>0</v>
      </c>
      <c r="G36" s="13">
        <f t="shared" si="2"/>
        <v>412168</v>
      </c>
    </row>
    <row r="37" spans="1:7" ht="14.25" customHeight="1">
      <c r="A37" s="139"/>
      <c r="B37" s="139"/>
      <c r="C37" s="22" t="s">
        <v>204</v>
      </c>
      <c r="D37" s="13">
        <v>149079</v>
      </c>
      <c r="E37" s="13">
        <f t="shared" si="0"/>
        <v>149079</v>
      </c>
      <c r="F37" s="13">
        <v>0</v>
      </c>
      <c r="G37" s="13">
        <f t="shared" si="2"/>
        <v>149079</v>
      </c>
    </row>
    <row r="38" spans="1:7" ht="14.25" customHeight="1">
      <c r="A38" s="139"/>
      <c r="B38" s="139"/>
      <c r="C38" s="22" t="s">
        <v>205</v>
      </c>
      <c r="D38" s="13">
        <v>641216</v>
      </c>
      <c r="E38" s="13">
        <f t="shared" si="0"/>
        <v>641216</v>
      </c>
      <c r="F38" s="13">
        <v>0</v>
      </c>
      <c r="G38" s="13">
        <f t="shared" si="2"/>
        <v>641216</v>
      </c>
    </row>
    <row r="39" spans="1:7" ht="14.25" customHeight="1">
      <c r="A39" s="139"/>
      <c r="B39" s="139"/>
      <c r="C39" s="22" t="s">
        <v>206</v>
      </c>
      <c r="D39" s="13">
        <v>192539</v>
      </c>
      <c r="E39" s="13">
        <f t="shared" si="0"/>
        <v>192539</v>
      </c>
      <c r="F39" s="13">
        <v>0</v>
      </c>
      <c r="G39" s="13">
        <f t="shared" si="2"/>
        <v>192539</v>
      </c>
    </row>
    <row r="40" spans="1:7" ht="14.25" customHeight="1">
      <c r="A40" s="139"/>
      <c r="B40" s="139"/>
      <c r="C40" s="22" t="s">
        <v>207</v>
      </c>
      <c r="D40" s="13">
        <v>75533</v>
      </c>
      <c r="E40" s="13">
        <f t="shared" si="0"/>
        <v>75533</v>
      </c>
      <c r="F40" s="13">
        <v>0</v>
      </c>
      <c r="G40" s="13">
        <f t="shared" si="2"/>
        <v>75533</v>
      </c>
    </row>
    <row r="41" spans="1:7" ht="14.25" customHeight="1">
      <c r="A41" s="139"/>
      <c r="B41" s="139"/>
      <c r="C41" s="22" t="s">
        <v>208</v>
      </c>
      <c r="D41" s="13">
        <v>194400</v>
      </c>
      <c r="E41" s="13">
        <f t="shared" si="0"/>
        <v>194400</v>
      </c>
      <c r="F41" s="13">
        <v>0</v>
      </c>
      <c r="G41" s="13">
        <f t="shared" si="2"/>
        <v>194400</v>
      </c>
    </row>
    <row r="42" spans="1:7" ht="14.25" customHeight="1">
      <c r="A42" s="139"/>
      <c r="B42" s="139"/>
      <c r="C42" s="22" t="s">
        <v>209</v>
      </c>
      <c r="D42" s="13">
        <v>1671677</v>
      </c>
      <c r="E42" s="13">
        <f t="shared" si="0"/>
        <v>1671677</v>
      </c>
      <c r="F42" s="13">
        <v>0</v>
      </c>
      <c r="G42" s="13">
        <f t="shared" si="2"/>
        <v>1671677</v>
      </c>
    </row>
    <row r="43" spans="1:7" ht="14.25" customHeight="1">
      <c r="A43" s="139"/>
      <c r="B43" s="139"/>
      <c r="C43" s="22" t="s">
        <v>210</v>
      </c>
      <c r="D43" s="13">
        <v>60856</v>
      </c>
      <c r="E43" s="13">
        <f t="shared" si="0"/>
        <v>60856</v>
      </c>
      <c r="F43" s="13">
        <v>0</v>
      </c>
      <c r="G43" s="13">
        <f t="shared" si="2"/>
        <v>60856</v>
      </c>
    </row>
    <row r="44" spans="1:7" ht="14.25" customHeight="1">
      <c r="A44" s="139"/>
      <c r="B44" s="139"/>
      <c r="C44" s="22" t="s">
        <v>211</v>
      </c>
      <c r="D44" s="13">
        <v>369256</v>
      </c>
      <c r="E44" s="13">
        <f t="shared" si="0"/>
        <v>369256</v>
      </c>
      <c r="F44" s="13">
        <v>0</v>
      </c>
      <c r="G44" s="13">
        <f t="shared" si="2"/>
        <v>369256</v>
      </c>
    </row>
    <row r="45" spans="1:7" ht="14.25" customHeight="1">
      <c r="A45" s="139"/>
      <c r="B45" s="139"/>
      <c r="C45" s="22" t="s">
        <v>197</v>
      </c>
      <c r="D45" s="13">
        <v>401304</v>
      </c>
      <c r="E45" s="13">
        <f t="shared" si="0"/>
        <v>401304</v>
      </c>
      <c r="F45" s="13">
        <v>0</v>
      </c>
      <c r="G45" s="13">
        <f t="shared" si="2"/>
        <v>401304</v>
      </c>
    </row>
    <row r="46" spans="1:7" ht="14.25" customHeight="1">
      <c r="A46" s="139"/>
      <c r="B46" s="139"/>
      <c r="C46" s="22" t="s">
        <v>212</v>
      </c>
      <c r="D46" s="13">
        <v>10000</v>
      </c>
      <c r="E46" s="13">
        <f t="shared" si="0"/>
        <v>10000</v>
      </c>
      <c r="F46" s="13">
        <v>0</v>
      </c>
      <c r="G46" s="13">
        <f t="shared" si="2"/>
        <v>10000</v>
      </c>
    </row>
    <row r="47" spans="1:7" ht="14.25" customHeight="1">
      <c r="A47" s="139"/>
      <c r="B47" s="139"/>
      <c r="C47" s="22" t="s">
        <v>213</v>
      </c>
      <c r="D47" s="13">
        <v>4650</v>
      </c>
      <c r="E47" s="13">
        <f t="shared" si="0"/>
        <v>4650</v>
      </c>
      <c r="F47" s="13">
        <v>0</v>
      </c>
      <c r="G47" s="13">
        <f t="shared" si="2"/>
        <v>4650</v>
      </c>
    </row>
    <row r="48" spans="1:7" ht="14.25" customHeight="1">
      <c r="A48" s="139"/>
      <c r="B48" s="139"/>
      <c r="C48" s="22" t="s">
        <v>214</v>
      </c>
      <c r="D48" s="13">
        <v>241128</v>
      </c>
      <c r="E48" s="13">
        <f t="shared" si="0"/>
        <v>241128</v>
      </c>
      <c r="F48" s="13">
        <v>0</v>
      </c>
      <c r="G48" s="13">
        <f t="shared" si="2"/>
        <v>241128</v>
      </c>
    </row>
    <row r="49" spans="1:7" ht="14.25" customHeight="1">
      <c r="A49" s="139"/>
      <c r="B49" s="139"/>
      <c r="C49" s="22" t="s">
        <v>215</v>
      </c>
      <c r="D49" s="13">
        <v>56900</v>
      </c>
      <c r="E49" s="13">
        <f t="shared" si="0"/>
        <v>56900</v>
      </c>
      <c r="F49" s="13">
        <v>0</v>
      </c>
      <c r="G49" s="13">
        <f t="shared" si="2"/>
        <v>56900</v>
      </c>
    </row>
    <row r="50" spans="1:7" ht="14.25" customHeight="1">
      <c r="A50" s="139"/>
      <c r="B50" s="139"/>
      <c r="C50" s="22" t="s">
        <v>216</v>
      </c>
      <c r="D50" s="13">
        <v>85325</v>
      </c>
      <c r="E50" s="13">
        <f t="shared" si="0"/>
        <v>85325</v>
      </c>
      <c r="F50" s="13">
        <v>0</v>
      </c>
      <c r="G50" s="13">
        <f t="shared" si="2"/>
        <v>85325</v>
      </c>
    </row>
    <row r="51" spans="1:7" ht="14.25" customHeight="1">
      <c r="A51" s="139"/>
      <c r="B51" s="139"/>
      <c r="C51" s="22" t="s">
        <v>217</v>
      </c>
      <c r="D51" s="13">
        <v>85325</v>
      </c>
      <c r="E51" s="13">
        <f t="shared" si="0"/>
        <v>85325</v>
      </c>
      <c r="F51" s="13">
        <v>0</v>
      </c>
      <c r="G51" s="13">
        <f t="shared" si="2"/>
        <v>85325</v>
      </c>
    </row>
    <row r="52" spans="1:7" ht="14.25" customHeight="1">
      <c r="A52" s="139"/>
      <c r="B52" s="139"/>
      <c r="C52" s="22" t="s">
        <v>218</v>
      </c>
      <c r="D52" s="13">
        <v>1050615</v>
      </c>
      <c r="E52" s="13">
        <f t="shared" si="0"/>
        <v>1050615</v>
      </c>
      <c r="F52" s="13">
        <v>0</v>
      </c>
      <c r="G52" s="13">
        <f t="shared" si="2"/>
        <v>1050615</v>
      </c>
    </row>
    <row r="53" spans="1:7" ht="14.25" customHeight="1">
      <c r="A53" s="139"/>
      <c r="B53" s="139"/>
      <c r="C53" s="22" t="s">
        <v>219</v>
      </c>
      <c r="D53" s="13">
        <v>-568675</v>
      </c>
      <c r="E53" s="13">
        <f t="shared" si="0"/>
        <v>-568675</v>
      </c>
      <c r="F53" s="13">
        <v>0</v>
      </c>
      <c r="G53" s="13">
        <f t="shared" si="1"/>
        <v>-568675</v>
      </c>
    </row>
    <row r="54" spans="1:7" ht="14.25" customHeight="1">
      <c r="A54" s="139"/>
      <c r="B54" s="140"/>
      <c r="C54" s="11" t="s">
        <v>24</v>
      </c>
      <c r="D54" s="14">
        <v>67055284</v>
      </c>
      <c r="E54" s="14">
        <f t="shared" si="0"/>
        <v>67055284</v>
      </c>
      <c r="F54" s="14">
        <v>0</v>
      </c>
      <c r="G54" s="14">
        <f t="shared" si="1"/>
        <v>67055284</v>
      </c>
    </row>
    <row r="55" spans="1:7" ht="14.25" customHeight="1">
      <c r="A55" s="140"/>
      <c r="B55" s="133" t="s">
        <v>25</v>
      </c>
      <c r="C55" s="134"/>
      <c r="D55" s="14">
        <f>D13-D54</f>
        <v>9044206</v>
      </c>
      <c r="E55" s="14">
        <f>E13-E54</f>
        <v>9044206</v>
      </c>
      <c r="F55" s="14">
        <f>F13-F54</f>
        <v>0</v>
      </c>
      <c r="G55" s="14">
        <f>G13-G54</f>
        <v>9044206</v>
      </c>
    </row>
    <row r="56" spans="1:7" ht="14.25" customHeight="1">
      <c r="A56" s="138" t="s">
        <v>26</v>
      </c>
      <c r="B56" s="138" t="s">
        <v>15</v>
      </c>
      <c r="C56" s="23" t="s">
        <v>220</v>
      </c>
      <c r="D56" s="78">
        <v>11542</v>
      </c>
      <c r="E56" s="78">
        <f t="shared" ref="E56:E63" si="3">SUM(D56:D56)</f>
        <v>11542</v>
      </c>
      <c r="F56" s="78">
        <v>0</v>
      </c>
      <c r="G56" s="78">
        <f t="shared" ref="G56:G63" si="4">SUM(E56:F56)</f>
        <v>11542</v>
      </c>
    </row>
    <row r="57" spans="1:7" ht="14.25" customHeight="1">
      <c r="A57" s="139"/>
      <c r="B57" s="139"/>
      <c r="C57" s="22" t="s">
        <v>221</v>
      </c>
      <c r="D57" s="13">
        <v>610950</v>
      </c>
      <c r="E57" s="13">
        <f t="shared" si="3"/>
        <v>610950</v>
      </c>
      <c r="F57" s="13">
        <v>0</v>
      </c>
      <c r="G57" s="13">
        <f>SUM(E57:F57)</f>
        <v>610950</v>
      </c>
    </row>
    <row r="58" spans="1:7" ht="14.25" customHeight="1">
      <c r="A58" s="139"/>
      <c r="B58" s="139"/>
      <c r="C58" s="22" t="s">
        <v>222</v>
      </c>
      <c r="D58" s="13">
        <v>15000</v>
      </c>
      <c r="E58" s="13">
        <f t="shared" si="3"/>
        <v>15000</v>
      </c>
      <c r="F58" s="13">
        <v>0</v>
      </c>
      <c r="G58" s="13">
        <f>SUM(E58:F58)</f>
        <v>15000</v>
      </c>
    </row>
    <row r="59" spans="1:7" ht="14.25" customHeight="1">
      <c r="A59" s="139"/>
      <c r="B59" s="139"/>
      <c r="C59" s="22" t="s">
        <v>223</v>
      </c>
      <c r="D59" s="13">
        <v>540751</v>
      </c>
      <c r="E59" s="13">
        <f t="shared" si="3"/>
        <v>540751</v>
      </c>
      <c r="F59" s="13">
        <v>0</v>
      </c>
      <c r="G59" s="13">
        <f>SUM(E59:F59)</f>
        <v>540751</v>
      </c>
    </row>
    <row r="60" spans="1:7" ht="14.25" customHeight="1">
      <c r="A60" s="139"/>
      <c r="B60" s="139"/>
      <c r="C60" s="22" t="s">
        <v>224</v>
      </c>
      <c r="D60" s="13">
        <v>55199</v>
      </c>
      <c r="E60" s="13">
        <f t="shared" si="3"/>
        <v>55199</v>
      </c>
      <c r="F60" s="13">
        <v>0</v>
      </c>
      <c r="G60" s="13">
        <f t="shared" si="4"/>
        <v>55199</v>
      </c>
    </row>
    <row r="61" spans="1:7" ht="14.25" customHeight="1">
      <c r="A61" s="139"/>
      <c r="B61" s="140"/>
      <c r="C61" s="11" t="s">
        <v>27</v>
      </c>
      <c r="D61" s="14">
        <v>622492</v>
      </c>
      <c r="E61" s="14">
        <f t="shared" si="3"/>
        <v>622492</v>
      </c>
      <c r="F61" s="14">
        <v>0</v>
      </c>
      <c r="G61" s="14">
        <f t="shared" si="4"/>
        <v>622492</v>
      </c>
    </row>
    <row r="62" spans="1:7" ht="14.25" customHeight="1">
      <c r="A62" s="139"/>
      <c r="B62" s="138" t="s">
        <v>16</v>
      </c>
      <c r="C62" s="22"/>
      <c r="D62" s="78">
        <v>0</v>
      </c>
      <c r="E62" s="78">
        <f t="shared" si="3"/>
        <v>0</v>
      </c>
      <c r="F62" s="78">
        <v>0</v>
      </c>
      <c r="G62" s="78">
        <f t="shared" si="4"/>
        <v>0</v>
      </c>
    </row>
    <row r="63" spans="1:7" ht="14.25" customHeight="1">
      <c r="A63" s="139"/>
      <c r="B63" s="140"/>
      <c r="C63" s="11" t="s">
        <v>28</v>
      </c>
      <c r="D63" s="14"/>
      <c r="E63" s="14">
        <f t="shared" si="3"/>
        <v>0</v>
      </c>
      <c r="F63" s="14"/>
      <c r="G63" s="14">
        <f t="shared" si="4"/>
        <v>0</v>
      </c>
    </row>
    <row r="64" spans="1:7" ht="14.25" customHeight="1">
      <c r="A64" s="140"/>
      <c r="B64" s="133" t="s">
        <v>29</v>
      </c>
      <c r="C64" s="134"/>
      <c r="D64" s="14">
        <f>D61-D63</f>
        <v>622492</v>
      </c>
      <c r="E64" s="14">
        <f>E61-E63</f>
        <v>622492</v>
      </c>
      <c r="F64" s="14">
        <f>F61-F63</f>
        <v>0</v>
      </c>
      <c r="G64" s="14">
        <f>G61-G63</f>
        <v>622492</v>
      </c>
    </row>
    <row r="65" spans="1:7" ht="14.25" customHeight="1">
      <c r="A65" s="141" t="s">
        <v>30</v>
      </c>
      <c r="B65" s="142"/>
      <c r="C65" s="143"/>
      <c r="D65" s="14">
        <f>D55+D64</f>
        <v>9666698</v>
      </c>
      <c r="E65" s="14">
        <f>E55+E64</f>
        <v>9666698</v>
      </c>
      <c r="F65" s="14">
        <f>F55+F64</f>
        <v>0</v>
      </c>
      <c r="G65" s="14">
        <f>G55+G64</f>
        <v>9666698</v>
      </c>
    </row>
    <row r="66" spans="1:7" ht="14.25" customHeight="1">
      <c r="A66" s="138" t="s">
        <v>18</v>
      </c>
      <c r="B66" s="138" t="s">
        <v>15</v>
      </c>
      <c r="C66" s="23" t="s">
        <v>225</v>
      </c>
      <c r="D66" s="78">
        <v>887754</v>
      </c>
      <c r="E66" s="78">
        <f>SUM(D66:D66)</f>
        <v>887754</v>
      </c>
      <c r="F66" s="78">
        <v>-887754</v>
      </c>
      <c r="G66" s="78">
        <f t="shared" ref="G66:G69" si="5">SUM(E66:F66)</f>
        <v>0</v>
      </c>
    </row>
    <row r="67" spans="1:7" ht="14.25" customHeight="1">
      <c r="A67" s="139"/>
      <c r="B67" s="140"/>
      <c r="C67" s="11" t="s">
        <v>19</v>
      </c>
      <c r="D67" s="14">
        <v>887754</v>
      </c>
      <c r="E67" s="14">
        <f>SUM(D67:D67)</f>
        <v>887754</v>
      </c>
      <c r="F67" s="14">
        <v>-887754</v>
      </c>
      <c r="G67" s="14">
        <f t="shared" si="5"/>
        <v>0</v>
      </c>
    </row>
    <row r="68" spans="1:7" ht="14.25" customHeight="1">
      <c r="A68" s="139"/>
      <c r="B68" s="138" t="s">
        <v>16</v>
      </c>
      <c r="C68" s="22" t="s">
        <v>226</v>
      </c>
      <c r="D68" s="13">
        <v>887754</v>
      </c>
      <c r="E68" s="13">
        <f>SUM(D68:D68)</f>
        <v>887754</v>
      </c>
      <c r="F68" s="13">
        <v>-887754</v>
      </c>
      <c r="G68" s="13">
        <f t="shared" si="5"/>
        <v>0</v>
      </c>
    </row>
    <row r="69" spans="1:7" ht="14.25" customHeight="1">
      <c r="A69" s="139"/>
      <c r="B69" s="140"/>
      <c r="C69" s="84" t="s">
        <v>21</v>
      </c>
      <c r="D69" s="14">
        <v>887754</v>
      </c>
      <c r="E69" s="14">
        <f>SUM(D69:D69)</f>
        <v>887754</v>
      </c>
      <c r="F69" s="14">
        <v>-887754</v>
      </c>
      <c r="G69" s="14">
        <f t="shared" si="5"/>
        <v>0</v>
      </c>
    </row>
    <row r="70" spans="1:7" ht="14.25" customHeight="1">
      <c r="A70" s="140"/>
      <c r="B70" s="133" t="s">
        <v>31</v>
      </c>
      <c r="C70" s="134"/>
      <c r="D70" s="14">
        <f>D67-D69</f>
        <v>0</v>
      </c>
      <c r="E70" s="14">
        <f>E67-E69</f>
        <v>0</v>
      </c>
      <c r="F70" s="14">
        <f>F67-F69</f>
        <v>0</v>
      </c>
      <c r="G70" s="14">
        <f>G67-G69</f>
        <v>0</v>
      </c>
    </row>
    <row r="71" spans="1:7" ht="14.25" customHeight="1">
      <c r="A71" s="133" t="s">
        <v>64</v>
      </c>
      <c r="B71" s="144"/>
      <c r="C71" s="134"/>
      <c r="D71" s="14">
        <f>D65+D70</f>
        <v>9666698</v>
      </c>
      <c r="E71" s="14">
        <f>E65+E70</f>
        <v>9666698</v>
      </c>
      <c r="F71" s="14">
        <f>F65+F70</f>
        <v>0</v>
      </c>
      <c r="G71" s="14">
        <f>G65+G70</f>
        <v>9666698</v>
      </c>
    </row>
    <row r="72" spans="1:7" ht="14.25" customHeight="1">
      <c r="A72" s="138" t="s">
        <v>17</v>
      </c>
      <c r="B72" s="133" t="s">
        <v>65</v>
      </c>
      <c r="C72" s="134"/>
      <c r="D72" s="14">
        <v>-6003535</v>
      </c>
      <c r="E72" s="14">
        <f>SUM(D72:D72)</f>
        <v>-6003535</v>
      </c>
      <c r="F72" s="14">
        <v>0</v>
      </c>
      <c r="G72" s="14">
        <f>SUM(E72:F72)</f>
        <v>-6003535</v>
      </c>
    </row>
    <row r="73" spans="1:7" ht="14.25" customHeight="1">
      <c r="A73" s="139"/>
      <c r="B73" s="133" t="s">
        <v>66</v>
      </c>
      <c r="C73" s="134"/>
      <c r="D73" s="14">
        <f>D71+D72</f>
        <v>3663163</v>
      </c>
      <c r="E73" s="14">
        <f>E71+E72</f>
        <v>3663163</v>
      </c>
      <c r="F73" s="14">
        <f>F71+F72</f>
        <v>0</v>
      </c>
      <c r="G73" s="14">
        <f>G71+G72</f>
        <v>3663163</v>
      </c>
    </row>
    <row r="74" spans="1:7" ht="14.25" customHeight="1">
      <c r="A74" s="139"/>
      <c r="B74" s="133" t="s">
        <v>67</v>
      </c>
      <c r="C74" s="134"/>
      <c r="D74" s="14"/>
      <c r="E74" s="14">
        <f>SUM(D74:D74)</f>
        <v>0</v>
      </c>
      <c r="F74" s="14"/>
      <c r="G74" s="14">
        <f>SUM(E74:F74)</f>
        <v>0</v>
      </c>
    </row>
    <row r="75" spans="1:7" ht="14.25" customHeight="1">
      <c r="A75" s="139"/>
      <c r="B75" s="133" t="s">
        <v>68</v>
      </c>
      <c r="C75" s="134"/>
      <c r="D75" s="14">
        <v>0</v>
      </c>
      <c r="E75" s="14">
        <f>SUM(D75:D75)</f>
        <v>0</v>
      </c>
      <c r="F75" s="14">
        <v>0</v>
      </c>
      <c r="G75" s="14">
        <f t="shared" ref="G75:G77" si="6">SUM(E75:F75)</f>
        <v>0</v>
      </c>
    </row>
    <row r="76" spans="1:7" ht="14.25" customHeight="1">
      <c r="A76" s="139"/>
      <c r="B76" s="133" t="s">
        <v>69</v>
      </c>
      <c r="C76" s="134"/>
      <c r="D76" s="14">
        <v>8000000</v>
      </c>
      <c r="E76" s="14">
        <f>SUM(D76:D76)</f>
        <v>8000000</v>
      </c>
      <c r="F76" s="14">
        <v>0</v>
      </c>
      <c r="G76" s="14">
        <f t="shared" si="6"/>
        <v>8000000</v>
      </c>
    </row>
    <row r="77" spans="1:7" ht="14.25" customHeight="1">
      <c r="A77" s="139"/>
      <c r="B77" s="133" t="s">
        <v>227</v>
      </c>
      <c r="C77" s="134"/>
      <c r="D77" s="78">
        <v>8000000</v>
      </c>
      <c r="E77" s="14">
        <f>SUM(D77:D77)</f>
        <v>8000000</v>
      </c>
      <c r="F77" s="78">
        <v>0</v>
      </c>
      <c r="G77" s="14">
        <f t="shared" si="6"/>
        <v>8000000</v>
      </c>
    </row>
    <row r="78" spans="1:7" ht="28.5" customHeight="1">
      <c r="A78" s="140"/>
      <c r="B78" s="135" t="s">
        <v>70</v>
      </c>
      <c r="C78" s="136"/>
      <c r="D78" s="14">
        <f>D73+D74+D75-D76</f>
        <v>-4336837</v>
      </c>
      <c r="E78" s="14">
        <f>E73+E74+E75-E76</f>
        <v>-4336837</v>
      </c>
      <c r="F78" s="14">
        <f>F73+F74+F75-F76</f>
        <v>0</v>
      </c>
      <c r="G78" s="14">
        <f>G73+G74+G75-G76</f>
        <v>-4336837</v>
      </c>
    </row>
    <row r="79" spans="1:7" ht="14.25" customHeight="1"/>
    <row r="80" spans="1:7" ht="14.25" customHeight="1"/>
  </sheetData>
  <sheetProtection password="F3FB" sheet="1" scenarios="1" selectLockedCells="1"/>
  <mergeCells count="30">
    <mergeCell ref="D2:G2"/>
    <mergeCell ref="A3:G3"/>
    <mergeCell ref="A5:G5"/>
    <mergeCell ref="A7:C8"/>
    <mergeCell ref="D7:D8"/>
    <mergeCell ref="E7:E8"/>
    <mergeCell ref="F7:F8"/>
    <mergeCell ref="G7:G8"/>
    <mergeCell ref="A71:C71"/>
    <mergeCell ref="A9:A55"/>
    <mergeCell ref="B9:B13"/>
    <mergeCell ref="B14:B54"/>
    <mergeCell ref="B55:C55"/>
    <mergeCell ref="A56:A64"/>
    <mergeCell ref="B56:B61"/>
    <mergeCell ref="B62:B63"/>
    <mergeCell ref="B64:C64"/>
    <mergeCell ref="A65:C65"/>
    <mergeCell ref="A66:A70"/>
    <mergeCell ref="B66:B67"/>
    <mergeCell ref="B68:B69"/>
    <mergeCell ref="B70:C70"/>
    <mergeCell ref="B77:C77"/>
    <mergeCell ref="B78:C78"/>
    <mergeCell ref="A72:A78"/>
    <mergeCell ref="B72:C72"/>
    <mergeCell ref="B73:C73"/>
    <mergeCell ref="B74:C74"/>
    <mergeCell ref="B75:C75"/>
    <mergeCell ref="B76:C76"/>
  </mergeCells>
  <phoneticPr fontId="2"/>
  <pageMargins left="0" right="0" top="0.39370078740157483" bottom="0" header="0" footer="0"/>
  <pageSetup paperSize="9" firstPageNumber="13" orientation="portrait" useFirstPageNumber="1" horizontalDpi="300" verticalDpi="300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20"/>
      <c r="B1" s="20"/>
      <c r="C1" s="20"/>
      <c r="D1" s="20"/>
      <c r="E1" s="20"/>
      <c r="F1" s="20"/>
    </row>
    <row r="2" spans="1:6" ht="15.75" customHeight="1">
      <c r="A2" s="75"/>
      <c r="B2" s="75"/>
      <c r="C2" s="75"/>
      <c r="D2" s="110" t="s">
        <v>238</v>
      </c>
      <c r="E2" s="110"/>
      <c r="F2" s="110"/>
    </row>
    <row r="3" spans="1:6" ht="14.25">
      <c r="A3" s="111" t="s">
        <v>239</v>
      </c>
      <c r="B3" s="111"/>
      <c r="C3" s="111"/>
      <c r="D3" s="111"/>
      <c r="E3" s="111"/>
      <c r="F3" s="111"/>
    </row>
    <row r="4" spans="1:6">
      <c r="A4" s="108" t="s">
        <v>240</v>
      </c>
      <c r="B4" s="108"/>
      <c r="C4" s="108"/>
      <c r="D4" s="108"/>
      <c r="E4" s="108"/>
      <c r="F4" s="108"/>
    </row>
    <row r="5" spans="1:6" ht="13.5" customHeight="1">
      <c r="A5" s="75"/>
      <c r="B5" s="75"/>
      <c r="C5" s="75"/>
      <c r="D5" s="75"/>
      <c r="E5" s="75"/>
      <c r="F5" s="76" t="s">
        <v>56</v>
      </c>
    </row>
    <row r="6" spans="1:6" ht="14.25" customHeight="1">
      <c r="A6" s="112" t="s">
        <v>37</v>
      </c>
      <c r="B6" s="113"/>
      <c r="C6" s="114"/>
      <c r="D6" s="8" t="s">
        <v>61</v>
      </c>
      <c r="E6" s="8" t="s">
        <v>62</v>
      </c>
      <c r="F6" s="8" t="s">
        <v>63</v>
      </c>
    </row>
    <row r="7" spans="1:6" ht="14.25" customHeight="1">
      <c r="A7" s="98" t="s">
        <v>22</v>
      </c>
      <c r="B7" s="98" t="s">
        <v>15</v>
      </c>
      <c r="C7" s="79" t="s">
        <v>178</v>
      </c>
      <c r="D7" s="78">
        <v>76099490</v>
      </c>
      <c r="E7" s="78">
        <v>73463920</v>
      </c>
      <c r="F7" s="78">
        <f t="shared" ref="F7:F52" si="0">D7-E7</f>
        <v>2635570</v>
      </c>
    </row>
    <row r="8" spans="1:6" ht="14.25" customHeight="1">
      <c r="A8" s="99"/>
      <c r="B8" s="99"/>
      <c r="C8" s="10" t="s">
        <v>179</v>
      </c>
      <c r="D8" s="13">
        <v>66921490</v>
      </c>
      <c r="E8" s="13">
        <v>65533270</v>
      </c>
      <c r="F8" s="13">
        <f>D8-E8</f>
        <v>1388220</v>
      </c>
    </row>
    <row r="9" spans="1:6" ht="14.25" customHeight="1">
      <c r="A9" s="99"/>
      <c r="B9" s="99"/>
      <c r="C9" s="10" t="s">
        <v>180</v>
      </c>
      <c r="D9" s="13">
        <v>9178000</v>
      </c>
      <c r="E9" s="13">
        <v>7930650</v>
      </c>
      <c r="F9" s="13">
        <f>D9-E9</f>
        <v>1247350</v>
      </c>
    </row>
    <row r="10" spans="1:6" ht="14.25" customHeight="1">
      <c r="A10" s="99"/>
      <c r="B10" s="99"/>
      <c r="C10" s="10" t="s">
        <v>181</v>
      </c>
      <c r="D10" s="13">
        <v>9178000</v>
      </c>
      <c r="E10" s="13">
        <v>7930650</v>
      </c>
      <c r="F10" s="13">
        <f t="shared" si="0"/>
        <v>1247350</v>
      </c>
    </row>
    <row r="11" spans="1:6" ht="14.25" customHeight="1">
      <c r="A11" s="99"/>
      <c r="B11" s="100"/>
      <c r="C11" s="8" t="s">
        <v>23</v>
      </c>
      <c r="D11" s="14">
        <v>76099490</v>
      </c>
      <c r="E11" s="14">
        <v>73463920</v>
      </c>
      <c r="F11" s="14">
        <f t="shared" si="0"/>
        <v>2635570</v>
      </c>
    </row>
    <row r="12" spans="1:6" ht="14.25" customHeight="1">
      <c r="A12" s="99"/>
      <c r="B12" s="99" t="s">
        <v>16</v>
      </c>
      <c r="C12" s="10" t="s">
        <v>182</v>
      </c>
      <c r="D12" s="13">
        <v>52164896</v>
      </c>
      <c r="E12" s="13">
        <v>47317791</v>
      </c>
      <c r="F12" s="13">
        <f t="shared" si="0"/>
        <v>4847105</v>
      </c>
    </row>
    <row r="13" spans="1:6" ht="14.25" customHeight="1">
      <c r="A13" s="99"/>
      <c r="B13" s="99"/>
      <c r="C13" s="10" t="s">
        <v>183</v>
      </c>
      <c r="D13" s="13">
        <v>20387323</v>
      </c>
      <c r="E13" s="13">
        <v>15342640</v>
      </c>
      <c r="F13" s="13">
        <f t="shared" ref="F13:F50" si="1">D13-E13</f>
        <v>5044683</v>
      </c>
    </row>
    <row r="14" spans="1:6" ht="14.25" customHeight="1">
      <c r="A14" s="99"/>
      <c r="B14" s="99"/>
      <c r="C14" s="10" t="s">
        <v>184</v>
      </c>
      <c r="D14" s="13">
        <v>6190984</v>
      </c>
      <c r="E14" s="13">
        <v>5222888</v>
      </c>
      <c r="F14" s="13">
        <f t="shared" si="1"/>
        <v>968096</v>
      </c>
    </row>
    <row r="15" spans="1:6" ht="14.25" customHeight="1">
      <c r="A15" s="99"/>
      <c r="B15" s="99"/>
      <c r="C15" s="10" t="s">
        <v>185</v>
      </c>
      <c r="D15" s="13">
        <v>17706749</v>
      </c>
      <c r="E15" s="13">
        <v>19824956</v>
      </c>
      <c r="F15" s="13">
        <f t="shared" si="1"/>
        <v>-2118207</v>
      </c>
    </row>
    <row r="16" spans="1:6" ht="14.25" customHeight="1">
      <c r="A16" s="99"/>
      <c r="B16" s="99"/>
      <c r="C16" s="10" t="s">
        <v>186</v>
      </c>
      <c r="D16" s="13">
        <v>1843260</v>
      </c>
      <c r="E16" s="13">
        <v>1584700</v>
      </c>
      <c r="F16" s="13">
        <f t="shared" si="1"/>
        <v>258560</v>
      </c>
    </row>
    <row r="17" spans="1:6" ht="14.25" customHeight="1">
      <c r="A17" s="99"/>
      <c r="B17" s="99"/>
      <c r="C17" s="10" t="s">
        <v>187</v>
      </c>
      <c r="D17" s="13">
        <v>1172760</v>
      </c>
      <c r="E17" s="13">
        <v>958900</v>
      </c>
      <c r="F17" s="13">
        <f t="shared" si="1"/>
        <v>213860</v>
      </c>
    </row>
    <row r="18" spans="1:6" ht="14.25" customHeight="1">
      <c r="A18" s="99"/>
      <c r="B18" s="99"/>
      <c r="C18" s="10" t="s">
        <v>188</v>
      </c>
      <c r="D18" s="13">
        <v>670500</v>
      </c>
      <c r="E18" s="13">
        <v>625800</v>
      </c>
      <c r="F18" s="13">
        <f t="shared" si="1"/>
        <v>44700</v>
      </c>
    </row>
    <row r="19" spans="1:6" ht="14.25" customHeight="1">
      <c r="A19" s="99"/>
      <c r="B19" s="99"/>
      <c r="C19" s="10" t="s">
        <v>189</v>
      </c>
      <c r="D19" s="13">
        <v>6036580</v>
      </c>
      <c r="E19" s="13">
        <v>5342607</v>
      </c>
      <c r="F19" s="13">
        <f t="shared" si="1"/>
        <v>693973</v>
      </c>
    </row>
    <row r="20" spans="1:6" ht="14.25" customHeight="1">
      <c r="A20" s="99"/>
      <c r="B20" s="99"/>
      <c r="C20" s="10" t="s">
        <v>190</v>
      </c>
      <c r="D20" s="13">
        <v>9062101</v>
      </c>
      <c r="E20" s="13">
        <v>8437632</v>
      </c>
      <c r="F20" s="13">
        <f t="shared" si="1"/>
        <v>624469</v>
      </c>
    </row>
    <row r="21" spans="1:6" ht="14.25" customHeight="1">
      <c r="A21" s="99"/>
      <c r="B21" s="99"/>
      <c r="C21" s="10" t="s">
        <v>191</v>
      </c>
      <c r="D21" s="13">
        <v>4277905</v>
      </c>
      <c r="E21" s="13">
        <v>3842213</v>
      </c>
      <c r="F21" s="13">
        <f t="shared" si="1"/>
        <v>435692</v>
      </c>
    </row>
    <row r="22" spans="1:6" ht="14.25" customHeight="1">
      <c r="A22" s="99"/>
      <c r="B22" s="99"/>
      <c r="C22" s="10" t="s">
        <v>192</v>
      </c>
      <c r="D22" s="13">
        <v>188871</v>
      </c>
      <c r="E22" s="13">
        <v>238148</v>
      </c>
      <c r="F22" s="13">
        <f t="shared" si="1"/>
        <v>-49277</v>
      </c>
    </row>
    <row r="23" spans="1:6" ht="14.25" customHeight="1">
      <c r="A23" s="99"/>
      <c r="B23" s="99"/>
      <c r="C23" s="10" t="s">
        <v>193</v>
      </c>
      <c r="D23" s="13">
        <v>1343574</v>
      </c>
      <c r="E23" s="13">
        <v>982824</v>
      </c>
      <c r="F23" s="13">
        <f t="shared" si="1"/>
        <v>360750</v>
      </c>
    </row>
    <row r="24" spans="1:6" ht="14.25" customHeight="1">
      <c r="A24" s="99"/>
      <c r="B24" s="99"/>
      <c r="C24" s="10" t="s">
        <v>194</v>
      </c>
      <c r="D24" s="13">
        <v>1843253</v>
      </c>
      <c r="E24" s="13">
        <v>1805785</v>
      </c>
      <c r="F24" s="13">
        <f t="shared" si="1"/>
        <v>37468</v>
      </c>
    </row>
    <row r="25" spans="1:6" ht="14.25" customHeight="1">
      <c r="A25" s="99"/>
      <c r="B25" s="99"/>
      <c r="C25" s="10" t="s">
        <v>195</v>
      </c>
      <c r="D25" s="13">
        <v>409083</v>
      </c>
      <c r="E25" s="13">
        <v>486803</v>
      </c>
      <c r="F25" s="13">
        <f t="shared" si="1"/>
        <v>-77720</v>
      </c>
    </row>
    <row r="26" spans="1:6" ht="14.25" customHeight="1">
      <c r="A26" s="99"/>
      <c r="B26" s="99"/>
      <c r="C26" s="10" t="s">
        <v>196</v>
      </c>
      <c r="D26" s="13">
        <v>874541</v>
      </c>
      <c r="E26" s="13">
        <v>955961</v>
      </c>
      <c r="F26" s="13">
        <f t="shared" si="1"/>
        <v>-81420</v>
      </c>
    </row>
    <row r="27" spans="1:6" ht="14.25" customHeight="1">
      <c r="A27" s="99"/>
      <c r="B27" s="99"/>
      <c r="C27" s="10" t="s">
        <v>197</v>
      </c>
      <c r="D27" s="13">
        <v>124874</v>
      </c>
      <c r="E27" s="13">
        <v>125198</v>
      </c>
      <c r="F27" s="13">
        <f t="shared" si="1"/>
        <v>-324</v>
      </c>
    </row>
    <row r="28" spans="1:6" ht="14.25" customHeight="1">
      <c r="A28" s="99"/>
      <c r="B28" s="99"/>
      <c r="C28" s="10" t="s">
        <v>198</v>
      </c>
      <c r="D28" s="13">
        <v>0</v>
      </c>
      <c r="E28" s="13">
        <v>700</v>
      </c>
      <c r="F28" s="13">
        <f t="shared" si="1"/>
        <v>-700</v>
      </c>
    </row>
    <row r="29" spans="1:6" ht="14.25" customHeight="1">
      <c r="A29" s="99"/>
      <c r="B29" s="99"/>
      <c r="C29" s="10" t="s">
        <v>199</v>
      </c>
      <c r="D29" s="13">
        <v>5346347</v>
      </c>
      <c r="E29" s="13">
        <v>4882598</v>
      </c>
      <c r="F29" s="13">
        <f t="shared" si="1"/>
        <v>463749</v>
      </c>
    </row>
    <row r="30" spans="1:6" ht="14.25" customHeight="1">
      <c r="A30" s="99"/>
      <c r="B30" s="99"/>
      <c r="C30" s="10" t="s">
        <v>200</v>
      </c>
      <c r="D30" s="13">
        <v>253686</v>
      </c>
      <c r="E30" s="13">
        <v>229395</v>
      </c>
      <c r="F30" s="13">
        <f t="shared" si="1"/>
        <v>24291</v>
      </c>
    </row>
    <row r="31" spans="1:6" ht="14.25" customHeight="1">
      <c r="A31" s="99"/>
      <c r="B31" s="99"/>
      <c r="C31" s="10" t="s">
        <v>201</v>
      </c>
      <c r="D31" s="13">
        <v>206766</v>
      </c>
      <c r="E31" s="13">
        <v>190835</v>
      </c>
      <c r="F31" s="13">
        <f t="shared" si="1"/>
        <v>15931</v>
      </c>
    </row>
    <row r="32" spans="1:6" ht="14.25" customHeight="1">
      <c r="A32" s="99"/>
      <c r="B32" s="99"/>
      <c r="C32" s="10" t="s">
        <v>110</v>
      </c>
      <c r="D32" s="13">
        <v>46920</v>
      </c>
      <c r="E32" s="13">
        <v>38560</v>
      </c>
      <c r="F32" s="13">
        <f t="shared" si="1"/>
        <v>8360</v>
      </c>
    </row>
    <row r="33" spans="1:6" ht="14.25" customHeight="1">
      <c r="A33" s="99"/>
      <c r="B33" s="99"/>
      <c r="C33" s="10" t="s">
        <v>202</v>
      </c>
      <c r="D33" s="13">
        <v>526630</v>
      </c>
      <c r="E33" s="13">
        <v>573660</v>
      </c>
      <c r="F33" s="13">
        <f t="shared" si="1"/>
        <v>-47030</v>
      </c>
    </row>
    <row r="34" spans="1:6" ht="14.25" customHeight="1">
      <c r="A34" s="99"/>
      <c r="B34" s="99"/>
      <c r="C34" s="10" t="s">
        <v>203</v>
      </c>
      <c r="D34" s="13">
        <v>412168</v>
      </c>
      <c r="E34" s="13">
        <v>31600</v>
      </c>
      <c r="F34" s="13">
        <f t="shared" si="1"/>
        <v>380568</v>
      </c>
    </row>
    <row r="35" spans="1:6" ht="14.25" customHeight="1">
      <c r="A35" s="99"/>
      <c r="B35" s="99"/>
      <c r="C35" s="10" t="s">
        <v>204</v>
      </c>
      <c r="D35" s="13">
        <v>149079</v>
      </c>
      <c r="E35" s="13">
        <v>148078</v>
      </c>
      <c r="F35" s="13">
        <f t="shared" si="1"/>
        <v>1001</v>
      </c>
    </row>
    <row r="36" spans="1:6" ht="14.25" customHeight="1">
      <c r="A36" s="99"/>
      <c r="B36" s="99"/>
      <c r="C36" s="10" t="s">
        <v>205</v>
      </c>
      <c r="D36" s="13">
        <v>641216</v>
      </c>
      <c r="E36" s="13">
        <v>970125</v>
      </c>
      <c r="F36" s="13">
        <f t="shared" si="1"/>
        <v>-328909</v>
      </c>
    </row>
    <row r="37" spans="1:6" ht="14.25" customHeight="1">
      <c r="A37" s="99"/>
      <c r="B37" s="99"/>
      <c r="C37" s="10" t="s">
        <v>206</v>
      </c>
      <c r="D37" s="13">
        <v>192539</v>
      </c>
      <c r="E37" s="13">
        <v>183371</v>
      </c>
      <c r="F37" s="13">
        <f t="shared" si="1"/>
        <v>9168</v>
      </c>
    </row>
    <row r="38" spans="1:6" ht="14.25" customHeight="1">
      <c r="A38" s="99"/>
      <c r="B38" s="99"/>
      <c r="C38" s="10" t="s">
        <v>207</v>
      </c>
      <c r="D38" s="13">
        <v>75533</v>
      </c>
      <c r="E38" s="13">
        <v>73202</v>
      </c>
      <c r="F38" s="13">
        <f t="shared" si="1"/>
        <v>2331</v>
      </c>
    </row>
    <row r="39" spans="1:6" ht="14.25" customHeight="1">
      <c r="A39" s="99"/>
      <c r="B39" s="99"/>
      <c r="C39" s="10" t="s">
        <v>208</v>
      </c>
      <c r="D39" s="13">
        <v>194400</v>
      </c>
      <c r="E39" s="13">
        <v>189000</v>
      </c>
      <c r="F39" s="13">
        <f t="shared" si="1"/>
        <v>5400</v>
      </c>
    </row>
    <row r="40" spans="1:6" ht="14.25" customHeight="1">
      <c r="A40" s="99"/>
      <c r="B40" s="99"/>
      <c r="C40" s="10" t="s">
        <v>209</v>
      </c>
      <c r="D40" s="13">
        <v>1671677</v>
      </c>
      <c r="E40" s="13">
        <v>1444149</v>
      </c>
      <c r="F40" s="13">
        <f t="shared" si="1"/>
        <v>227528</v>
      </c>
    </row>
    <row r="41" spans="1:6" ht="14.25" customHeight="1">
      <c r="A41" s="99"/>
      <c r="B41" s="99"/>
      <c r="C41" s="10" t="s">
        <v>210</v>
      </c>
      <c r="D41" s="13">
        <v>60856</v>
      </c>
      <c r="E41" s="13">
        <v>59095</v>
      </c>
      <c r="F41" s="13">
        <f t="shared" si="1"/>
        <v>1761</v>
      </c>
    </row>
    <row r="42" spans="1:6" ht="14.25" customHeight="1">
      <c r="A42" s="99"/>
      <c r="B42" s="99"/>
      <c r="C42" s="10" t="s">
        <v>211</v>
      </c>
      <c r="D42" s="13">
        <v>369256</v>
      </c>
      <c r="E42" s="13">
        <v>143926</v>
      </c>
      <c r="F42" s="13">
        <f t="shared" si="1"/>
        <v>225330</v>
      </c>
    </row>
    <row r="43" spans="1:6" ht="14.25" customHeight="1">
      <c r="A43" s="99"/>
      <c r="B43" s="99"/>
      <c r="C43" s="10" t="s">
        <v>197</v>
      </c>
      <c r="D43" s="13">
        <v>401304</v>
      </c>
      <c r="E43" s="13">
        <v>420834</v>
      </c>
      <c r="F43" s="13">
        <f t="shared" si="1"/>
        <v>-19530</v>
      </c>
    </row>
    <row r="44" spans="1:6" ht="14.25" customHeight="1">
      <c r="A44" s="99"/>
      <c r="B44" s="99"/>
      <c r="C44" s="10" t="s">
        <v>212</v>
      </c>
      <c r="D44" s="13">
        <v>10000</v>
      </c>
      <c r="E44" s="13">
        <v>10000</v>
      </c>
      <c r="F44" s="13">
        <f t="shared" si="1"/>
        <v>0</v>
      </c>
    </row>
    <row r="45" spans="1:6" ht="14.25" customHeight="1">
      <c r="A45" s="99"/>
      <c r="B45" s="99"/>
      <c r="C45" s="10" t="s">
        <v>213</v>
      </c>
      <c r="D45" s="13">
        <v>4650</v>
      </c>
      <c r="E45" s="13">
        <v>2800</v>
      </c>
      <c r="F45" s="13">
        <f t="shared" si="1"/>
        <v>1850</v>
      </c>
    </row>
    <row r="46" spans="1:6" ht="14.25" customHeight="1">
      <c r="A46" s="99"/>
      <c r="B46" s="99"/>
      <c r="C46" s="10" t="s">
        <v>214</v>
      </c>
      <c r="D46" s="13">
        <v>241128</v>
      </c>
      <c r="E46" s="13">
        <v>249778</v>
      </c>
      <c r="F46" s="13">
        <f t="shared" si="1"/>
        <v>-8650</v>
      </c>
    </row>
    <row r="47" spans="1:6" ht="14.25" customHeight="1">
      <c r="A47" s="99"/>
      <c r="B47" s="99"/>
      <c r="C47" s="10" t="s">
        <v>215</v>
      </c>
      <c r="D47" s="13">
        <v>56900</v>
      </c>
      <c r="E47" s="13">
        <v>56500</v>
      </c>
      <c r="F47" s="13">
        <f t="shared" si="1"/>
        <v>400</v>
      </c>
    </row>
    <row r="48" spans="1:6" ht="14.25" customHeight="1">
      <c r="A48" s="99"/>
      <c r="B48" s="99"/>
      <c r="C48" s="10" t="s">
        <v>216</v>
      </c>
      <c r="D48" s="13">
        <v>85325</v>
      </c>
      <c r="E48" s="13">
        <v>97085</v>
      </c>
      <c r="F48" s="13">
        <f t="shared" si="1"/>
        <v>-11760</v>
      </c>
    </row>
    <row r="49" spans="1:6" ht="14.25" customHeight="1">
      <c r="A49" s="99"/>
      <c r="B49" s="99"/>
      <c r="C49" s="10" t="s">
        <v>217</v>
      </c>
      <c r="D49" s="13">
        <v>85325</v>
      </c>
      <c r="E49" s="13">
        <v>97085</v>
      </c>
      <c r="F49" s="13">
        <f t="shared" si="1"/>
        <v>-11760</v>
      </c>
    </row>
    <row r="50" spans="1:6" ht="14.25" customHeight="1">
      <c r="A50" s="99"/>
      <c r="B50" s="99"/>
      <c r="C50" s="10" t="s">
        <v>218</v>
      </c>
      <c r="D50" s="13">
        <v>1050615</v>
      </c>
      <c r="E50" s="13">
        <v>1089551</v>
      </c>
      <c r="F50" s="13">
        <f t="shared" si="1"/>
        <v>-38936</v>
      </c>
    </row>
    <row r="51" spans="1:6" ht="14.25" customHeight="1">
      <c r="A51" s="99"/>
      <c r="B51" s="99"/>
      <c r="C51" s="26" t="s">
        <v>219</v>
      </c>
      <c r="D51" s="68">
        <v>-568675</v>
      </c>
      <c r="E51" s="68">
        <v>-568675</v>
      </c>
      <c r="F51" s="68">
        <f t="shared" si="0"/>
        <v>0</v>
      </c>
    </row>
    <row r="52" spans="1:6" ht="14.25" customHeight="1">
      <c r="A52" s="99"/>
      <c r="B52" s="100"/>
      <c r="C52" s="8" t="s">
        <v>24</v>
      </c>
      <c r="D52" s="14">
        <v>67055284</v>
      </c>
      <c r="E52" s="14">
        <v>61158897</v>
      </c>
      <c r="F52" s="14">
        <f t="shared" si="0"/>
        <v>5896387</v>
      </c>
    </row>
    <row r="53" spans="1:6" ht="14.25" customHeight="1">
      <c r="A53" s="100"/>
      <c r="B53" s="96" t="s">
        <v>32</v>
      </c>
      <c r="C53" s="96"/>
      <c r="D53" s="14">
        <f>D11-D52</f>
        <v>9044206</v>
      </c>
      <c r="E53" s="14">
        <f>E11-E52</f>
        <v>12305023</v>
      </c>
      <c r="F53" s="14">
        <f>F11-F52</f>
        <v>-3260817</v>
      </c>
    </row>
    <row r="54" spans="1:6" ht="14.25" customHeight="1">
      <c r="A54" s="98" t="s">
        <v>26</v>
      </c>
      <c r="B54" s="98" t="s">
        <v>15</v>
      </c>
      <c r="C54" s="79" t="s">
        <v>220</v>
      </c>
      <c r="D54" s="78">
        <v>11542</v>
      </c>
      <c r="E54" s="78">
        <v>11406</v>
      </c>
      <c r="F54" s="78">
        <f t="shared" ref="F54:F61" si="2">D54-E54</f>
        <v>136</v>
      </c>
    </row>
    <row r="55" spans="1:6" ht="14.25" customHeight="1">
      <c r="A55" s="99"/>
      <c r="B55" s="99"/>
      <c r="C55" s="10" t="s">
        <v>221</v>
      </c>
      <c r="D55" s="13">
        <v>610950</v>
      </c>
      <c r="E55" s="13">
        <v>576623</v>
      </c>
      <c r="F55" s="13">
        <f>D55-E55</f>
        <v>34327</v>
      </c>
    </row>
    <row r="56" spans="1:6" ht="14.25" customHeight="1">
      <c r="A56" s="99"/>
      <c r="B56" s="99"/>
      <c r="C56" s="10" t="s">
        <v>222</v>
      </c>
      <c r="D56" s="13">
        <v>15000</v>
      </c>
      <c r="E56" s="13">
        <v>30000</v>
      </c>
      <c r="F56" s="13">
        <f>D56-E56</f>
        <v>-15000</v>
      </c>
    </row>
    <row r="57" spans="1:6" ht="14.25" customHeight="1">
      <c r="A57" s="99"/>
      <c r="B57" s="99"/>
      <c r="C57" s="10" t="s">
        <v>223</v>
      </c>
      <c r="D57" s="13">
        <v>540751</v>
      </c>
      <c r="E57" s="13">
        <v>533623</v>
      </c>
      <c r="F57" s="13">
        <f>D57-E57</f>
        <v>7128</v>
      </c>
    </row>
    <row r="58" spans="1:6" ht="14.25" customHeight="1">
      <c r="A58" s="99"/>
      <c r="B58" s="99"/>
      <c r="C58" s="10" t="s">
        <v>224</v>
      </c>
      <c r="D58" s="13">
        <v>55199</v>
      </c>
      <c r="E58" s="13">
        <v>13000</v>
      </c>
      <c r="F58" s="13">
        <f t="shared" si="2"/>
        <v>42199</v>
      </c>
    </row>
    <row r="59" spans="1:6" ht="14.25" customHeight="1">
      <c r="A59" s="99"/>
      <c r="B59" s="100"/>
      <c r="C59" s="8" t="s">
        <v>33</v>
      </c>
      <c r="D59" s="14">
        <v>622492</v>
      </c>
      <c r="E59" s="14">
        <v>588029</v>
      </c>
      <c r="F59" s="14">
        <f t="shared" si="2"/>
        <v>34463</v>
      </c>
    </row>
    <row r="60" spans="1:6" ht="14.25" customHeight="1">
      <c r="A60" s="99"/>
      <c r="B60" s="98" t="s">
        <v>16</v>
      </c>
      <c r="C60" s="7"/>
      <c r="D60" s="78">
        <v>0</v>
      </c>
      <c r="E60" s="78">
        <v>0</v>
      </c>
      <c r="F60" s="78">
        <f t="shared" si="2"/>
        <v>0</v>
      </c>
    </row>
    <row r="61" spans="1:6" ht="14.25" customHeight="1">
      <c r="A61" s="99"/>
      <c r="B61" s="100"/>
      <c r="C61" s="8" t="s">
        <v>34</v>
      </c>
      <c r="D61" s="14"/>
      <c r="E61" s="14"/>
      <c r="F61" s="14">
        <f t="shared" si="2"/>
        <v>0</v>
      </c>
    </row>
    <row r="62" spans="1:6" ht="14.25" customHeight="1">
      <c r="A62" s="100"/>
      <c r="B62" s="96" t="s">
        <v>35</v>
      </c>
      <c r="C62" s="96"/>
      <c r="D62" s="14">
        <f>D59-D61</f>
        <v>622492</v>
      </c>
      <c r="E62" s="14">
        <f>E59-E61</f>
        <v>588029</v>
      </c>
      <c r="F62" s="14">
        <f>F59-F61</f>
        <v>34463</v>
      </c>
    </row>
    <row r="63" spans="1:6" ht="14.25" customHeight="1">
      <c r="A63" s="112" t="s">
        <v>30</v>
      </c>
      <c r="B63" s="113"/>
      <c r="C63" s="114"/>
      <c r="D63" s="14">
        <f>D53+D62</f>
        <v>9666698</v>
      </c>
      <c r="E63" s="14">
        <f>E53+E62</f>
        <v>12893052</v>
      </c>
      <c r="F63" s="14">
        <f>F53+F62</f>
        <v>-3226354</v>
      </c>
    </row>
    <row r="64" spans="1:6" ht="14.25" customHeight="1">
      <c r="A64" s="98" t="s">
        <v>18</v>
      </c>
      <c r="B64" s="98" t="s">
        <v>15</v>
      </c>
      <c r="C64" s="79" t="s">
        <v>225</v>
      </c>
      <c r="D64" s="78">
        <v>0</v>
      </c>
      <c r="E64" s="78">
        <v>876696</v>
      </c>
      <c r="F64" s="78">
        <f t="shared" ref="F64:F67" si="3">D64-E64</f>
        <v>-876696</v>
      </c>
    </row>
    <row r="65" spans="1:6" ht="14.25" customHeight="1">
      <c r="A65" s="99"/>
      <c r="B65" s="100"/>
      <c r="C65" s="8" t="s">
        <v>19</v>
      </c>
      <c r="D65" s="14">
        <v>0</v>
      </c>
      <c r="E65" s="14">
        <v>876696</v>
      </c>
      <c r="F65" s="14">
        <f t="shared" si="3"/>
        <v>-876696</v>
      </c>
    </row>
    <row r="66" spans="1:6" ht="14.25" customHeight="1">
      <c r="A66" s="99"/>
      <c r="B66" s="98" t="s">
        <v>16</v>
      </c>
      <c r="C66" s="10" t="s">
        <v>226</v>
      </c>
      <c r="D66" s="13">
        <v>0</v>
      </c>
      <c r="E66" s="13">
        <v>876696</v>
      </c>
      <c r="F66" s="13">
        <f t="shared" si="3"/>
        <v>-876696</v>
      </c>
    </row>
    <row r="67" spans="1:6" ht="14.25" customHeight="1">
      <c r="A67" s="99"/>
      <c r="B67" s="100"/>
      <c r="C67" s="8" t="s">
        <v>20</v>
      </c>
      <c r="D67" s="14">
        <v>0</v>
      </c>
      <c r="E67" s="14">
        <v>876696</v>
      </c>
      <c r="F67" s="14">
        <f t="shared" si="3"/>
        <v>-876696</v>
      </c>
    </row>
    <row r="68" spans="1:6" ht="14.25" customHeight="1">
      <c r="A68" s="100"/>
      <c r="B68" s="104" t="s">
        <v>36</v>
      </c>
      <c r="C68" s="105"/>
      <c r="D68" s="14">
        <f>D65-D67</f>
        <v>0</v>
      </c>
      <c r="E68" s="14">
        <f>E65-E67</f>
        <v>0</v>
      </c>
      <c r="F68" s="14">
        <f>F65-F67</f>
        <v>0</v>
      </c>
    </row>
    <row r="69" spans="1:6" ht="14.25" customHeight="1">
      <c r="A69" s="104" t="s">
        <v>64</v>
      </c>
      <c r="B69" s="115"/>
      <c r="C69" s="105"/>
      <c r="D69" s="14">
        <f>D63+D68</f>
        <v>9666698</v>
      </c>
      <c r="E69" s="14">
        <f>E63+E68</f>
        <v>12893052</v>
      </c>
      <c r="F69" s="14">
        <f>F63+F68</f>
        <v>-3226354</v>
      </c>
    </row>
    <row r="70" spans="1:6" ht="14.25" customHeight="1">
      <c r="A70" s="98" t="s">
        <v>17</v>
      </c>
      <c r="B70" s="104" t="s">
        <v>65</v>
      </c>
      <c r="C70" s="105"/>
      <c r="D70" s="14">
        <v>-6003535</v>
      </c>
      <c r="E70" s="14">
        <v>-11896587</v>
      </c>
      <c r="F70" s="14">
        <f>D70-E70</f>
        <v>5893052</v>
      </c>
    </row>
    <row r="71" spans="1:6" ht="14.25" customHeight="1">
      <c r="A71" s="99"/>
      <c r="B71" s="104" t="s">
        <v>66</v>
      </c>
      <c r="C71" s="105"/>
      <c r="D71" s="14">
        <f>D69+D70</f>
        <v>3663163</v>
      </c>
      <c r="E71" s="14">
        <f>E69+E70</f>
        <v>996465</v>
      </c>
      <c r="F71" s="14">
        <f>F69+F70</f>
        <v>2666698</v>
      </c>
    </row>
    <row r="72" spans="1:6" ht="14.25" customHeight="1">
      <c r="A72" s="99"/>
      <c r="B72" s="104" t="s">
        <v>67</v>
      </c>
      <c r="C72" s="105"/>
      <c r="D72" s="14"/>
      <c r="E72" s="14"/>
      <c r="F72" s="14">
        <f t="shared" ref="F72:F75" si="4">D72-E72</f>
        <v>0</v>
      </c>
    </row>
    <row r="73" spans="1:6" ht="14.25" customHeight="1">
      <c r="A73" s="99"/>
      <c r="B73" s="104" t="s">
        <v>68</v>
      </c>
      <c r="C73" s="105"/>
      <c r="D73" s="14">
        <v>0</v>
      </c>
      <c r="E73" s="14">
        <v>0</v>
      </c>
      <c r="F73" s="14">
        <f t="shared" si="4"/>
        <v>0</v>
      </c>
    </row>
    <row r="74" spans="1:6" ht="14.25" customHeight="1">
      <c r="A74" s="99"/>
      <c r="B74" s="104" t="s">
        <v>69</v>
      </c>
      <c r="C74" s="105"/>
      <c r="D74" s="14">
        <v>8000000</v>
      </c>
      <c r="E74" s="14">
        <v>7000000</v>
      </c>
      <c r="F74" s="14">
        <f t="shared" si="4"/>
        <v>1000000</v>
      </c>
    </row>
    <row r="75" spans="1:6" ht="14.25" customHeight="1">
      <c r="A75" s="99"/>
      <c r="B75" s="104" t="s">
        <v>227</v>
      </c>
      <c r="C75" s="130"/>
      <c r="D75" s="78">
        <v>8000000</v>
      </c>
      <c r="E75" s="78">
        <v>7000000</v>
      </c>
      <c r="F75" s="14">
        <f t="shared" si="4"/>
        <v>1000000</v>
      </c>
    </row>
    <row r="76" spans="1:6" ht="28.5" customHeight="1">
      <c r="A76" s="100"/>
      <c r="B76" s="131" t="s">
        <v>70</v>
      </c>
      <c r="C76" s="132"/>
      <c r="D76" s="14">
        <f>D71+D72+D73-D74</f>
        <v>-4336837</v>
      </c>
      <c r="E76" s="14">
        <f>E71+E72+E73-E74</f>
        <v>-6003535</v>
      </c>
      <c r="F76" s="14">
        <f>F71+F72+F73-F74</f>
        <v>1666698</v>
      </c>
    </row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</sheetData>
  <sheetProtection password="F3FB" sheet="1" scenarios="1" selectLockedCells="1"/>
  <mergeCells count="26">
    <mergeCell ref="A64:A68"/>
    <mergeCell ref="B64:B65"/>
    <mergeCell ref="B66:B67"/>
    <mergeCell ref="B68:C68"/>
    <mergeCell ref="D2:F2"/>
    <mergeCell ref="A3:F3"/>
    <mergeCell ref="A4:F4"/>
    <mergeCell ref="A6:C6"/>
    <mergeCell ref="A7:A53"/>
    <mergeCell ref="B7:B11"/>
    <mergeCell ref="B12:B52"/>
    <mergeCell ref="B53:C53"/>
    <mergeCell ref="A54:A62"/>
    <mergeCell ref="B54:B59"/>
    <mergeCell ref="B60:B61"/>
    <mergeCell ref="B62:C62"/>
    <mergeCell ref="A63:C63"/>
    <mergeCell ref="B74:C74"/>
    <mergeCell ref="B75:C75"/>
    <mergeCell ref="B76:C76"/>
    <mergeCell ref="A69:C69"/>
    <mergeCell ref="A70:A76"/>
    <mergeCell ref="B70:C70"/>
    <mergeCell ref="B71:C71"/>
    <mergeCell ref="B72:C72"/>
    <mergeCell ref="B73:C73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86" t="s">
        <v>281</v>
      </c>
    </row>
    <row r="3" spans="1:8" ht="14.25">
      <c r="A3" s="58" t="s">
        <v>282</v>
      </c>
      <c r="B3" s="58"/>
      <c r="C3" s="58"/>
      <c r="D3" s="58"/>
      <c r="E3" s="58"/>
      <c r="F3" s="58"/>
      <c r="G3" s="58"/>
      <c r="H3" s="58"/>
    </row>
    <row r="4" spans="1:8">
      <c r="A4" s="155" t="s">
        <v>283</v>
      </c>
      <c r="B4" s="155"/>
      <c r="C4" s="155"/>
      <c r="D4" s="155"/>
      <c r="E4" s="155"/>
      <c r="F4" s="155"/>
      <c r="G4" s="155"/>
      <c r="H4" s="155"/>
    </row>
    <row r="5" spans="1:8" ht="13.5" customHeight="1">
      <c r="A5" s="20"/>
      <c r="B5" s="20"/>
      <c r="C5" s="20"/>
      <c r="D5" s="20"/>
      <c r="E5" s="20"/>
      <c r="F5" s="20"/>
      <c r="G5" s="20"/>
      <c r="H5" s="76" t="s">
        <v>56</v>
      </c>
    </row>
    <row r="6" spans="1:8" ht="14.25" customHeight="1">
      <c r="A6" s="43" t="s">
        <v>3</v>
      </c>
      <c r="B6" s="43"/>
      <c r="C6" s="43"/>
      <c r="D6" s="43"/>
      <c r="E6" s="43" t="s">
        <v>4</v>
      </c>
      <c r="F6" s="43"/>
      <c r="G6" s="43"/>
      <c r="H6" s="43"/>
    </row>
    <row r="7" spans="1:8" ht="14.25" customHeight="1">
      <c r="A7" s="54"/>
      <c r="B7" s="51" t="s">
        <v>5</v>
      </c>
      <c r="C7" s="51" t="s">
        <v>6</v>
      </c>
      <c r="D7" s="156" t="s">
        <v>7</v>
      </c>
      <c r="E7" s="6"/>
      <c r="F7" s="50" t="s">
        <v>5</v>
      </c>
      <c r="G7" s="51" t="s">
        <v>6</v>
      </c>
      <c r="H7" s="156" t="s">
        <v>7</v>
      </c>
    </row>
    <row r="8" spans="1:8" ht="14.25" customHeight="1">
      <c r="A8" s="55"/>
      <c r="B8" s="53" t="s">
        <v>8</v>
      </c>
      <c r="C8" s="53" t="s">
        <v>8</v>
      </c>
      <c r="D8" s="157"/>
      <c r="E8" s="48"/>
      <c r="F8" s="52" t="s">
        <v>8</v>
      </c>
      <c r="G8" s="53" t="s">
        <v>8</v>
      </c>
      <c r="H8" s="157"/>
    </row>
    <row r="9" spans="1:8" ht="14.25" customHeight="1">
      <c r="A9" s="56" t="s">
        <v>241</v>
      </c>
      <c r="B9" s="27">
        <v>19516360</v>
      </c>
      <c r="C9" s="27">
        <v>17629835</v>
      </c>
      <c r="D9" s="28">
        <f t="shared" ref="D9:D41" si="0">B9-C9</f>
        <v>1886525</v>
      </c>
      <c r="E9" s="49" t="s">
        <v>263</v>
      </c>
      <c r="F9" s="40">
        <v>1019360</v>
      </c>
      <c r="G9" s="27">
        <v>1281473</v>
      </c>
      <c r="H9" s="28">
        <f t="shared" ref="H9:H20" si="1">F9-G9</f>
        <v>-262113</v>
      </c>
    </row>
    <row r="10" spans="1:8" ht="14.25" customHeight="1">
      <c r="A10" s="59" t="s">
        <v>242</v>
      </c>
      <c r="B10" s="29">
        <v>12299530</v>
      </c>
      <c r="C10" s="29">
        <v>12961035</v>
      </c>
      <c r="D10" s="30">
        <f t="shared" si="0"/>
        <v>-661505</v>
      </c>
      <c r="E10" s="62" t="s">
        <v>264</v>
      </c>
      <c r="F10" s="41">
        <v>543381</v>
      </c>
      <c r="G10" s="29">
        <v>700858</v>
      </c>
      <c r="H10" s="30">
        <f t="shared" si="1"/>
        <v>-157477</v>
      </c>
    </row>
    <row r="11" spans="1:8" ht="14.25" customHeight="1">
      <c r="A11" s="60" t="s">
        <v>243</v>
      </c>
      <c r="B11" s="31">
        <v>25149</v>
      </c>
      <c r="C11" s="31">
        <v>29595</v>
      </c>
      <c r="D11" s="32">
        <f t="shared" ref="D11:D16" si="2">B11-C11</f>
        <v>-4446</v>
      </c>
      <c r="E11" s="10" t="s">
        <v>265</v>
      </c>
      <c r="F11" s="38">
        <v>5160</v>
      </c>
      <c r="G11" s="31">
        <v>3900</v>
      </c>
      <c r="H11" s="32">
        <f>F11-G11</f>
        <v>1260</v>
      </c>
    </row>
    <row r="12" spans="1:8" ht="14.25" customHeight="1">
      <c r="A12" s="60" t="s">
        <v>244</v>
      </c>
      <c r="B12" s="31">
        <v>12274381</v>
      </c>
      <c r="C12" s="31">
        <v>12931440</v>
      </c>
      <c r="D12" s="32">
        <f t="shared" si="2"/>
        <v>-657059</v>
      </c>
      <c r="E12" s="10" t="s">
        <v>266</v>
      </c>
      <c r="F12" s="38">
        <v>470819</v>
      </c>
      <c r="G12" s="31">
        <v>576715</v>
      </c>
      <c r="H12" s="32">
        <f>F12-G12</f>
        <v>-105896</v>
      </c>
    </row>
    <row r="13" spans="1:8" ht="14.25" customHeight="1">
      <c r="A13" s="60" t="s">
        <v>245</v>
      </c>
      <c r="B13" s="31">
        <v>10000</v>
      </c>
      <c r="C13" s="31">
        <v>10000</v>
      </c>
      <c r="D13" s="32">
        <f t="shared" si="2"/>
        <v>0</v>
      </c>
      <c r="E13" s="10"/>
      <c r="F13" s="38"/>
      <c r="G13" s="31"/>
      <c r="H13" s="32"/>
    </row>
    <row r="14" spans="1:8" ht="14.25" customHeight="1">
      <c r="A14" s="60" t="s">
        <v>246</v>
      </c>
      <c r="B14" s="31">
        <v>189430</v>
      </c>
      <c r="C14" s="31">
        <v>11800</v>
      </c>
      <c r="D14" s="32">
        <f t="shared" si="2"/>
        <v>177630</v>
      </c>
      <c r="E14" s="10"/>
      <c r="F14" s="38"/>
      <c r="G14" s="31"/>
      <c r="H14" s="32"/>
    </row>
    <row r="15" spans="1:8" ht="14.25" customHeight="1">
      <c r="A15" s="60" t="s">
        <v>247</v>
      </c>
      <c r="B15" s="31">
        <v>7017400</v>
      </c>
      <c r="C15" s="31">
        <v>4647000</v>
      </c>
      <c r="D15" s="32">
        <f t="shared" si="2"/>
        <v>2370400</v>
      </c>
      <c r="E15" s="10"/>
      <c r="F15" s="38"/>
      <c r="G15" s="31"/>
      <c r="H15" s="32"/>
    </row>
    <row r="16" spans="1:8" ht="14.25" customHeight="1">
      <c r="A16" s="60" t="s">
        <v>248</v>
      </c>
      <c r="B16" s="31">
        <v>0</v>
      </c>
      <c r="C16" s="31">
        <v>0</v>
      </c>
      <c r="D16" s="32">
        <f t="shared" si="2"/>
        <v>0</v>
      </c>
      <c r="E16" s="10"/>
      <c r="F16" s="38"/>
      <c r="G16" s="31"/>
      <c r="H16" s="32"/>
    </row>
    <row r="17" spans="1:8" ht="14.25" customHeight="1">
      <c r="A17" s="60" t="s">
        <v>249</v>
      </c>
      <c r="B17" s="31">
        <v>0</v>
      </c>
      <c r="C17" s="31">
        <v>0</v>
      </c>
      <c r="D17" s="32">
        <f t="shared" si="0"/>
        <v>0</v>
      </c>
      <c r="E17" s="10"/>
      <c r="F17" s="38"/>
      <c r="G17" s="31"/>
      <c r="H17" s="32"/>
    </row>
    <row r="18" spans="1:8" ht="14.25" customHeight="1">
      <c r="A18" s="56" t="s">
        <v>51</v>
      </c>
      <c r="B18" s="27">
        <v>69991888</v>
      </c>
      <c r="C18" s="27">
        <v>61935383</v>
      </c>
      <c r="D18" s="30">
        <f t="shared" si="0"/>
        <v>8056505</v>
      </c>
      <c r="E18" s="49" t="s">
        <v>267</v>
      </c>
      <c r="F18" s="40">
        <v>6396540</v>
      </c>
      <c r="G18" s="27">
        <v>5289420</v>
      </c>
      <c r="H18" s="30">
        <f t="shared" si="1"/>
        <v>1107120</v>
      </c>
    </row>
    <row r="19" spans="1:8" ht="14.25" customHeight="1">
      <c r="A19" s="56" t="s">
        <v>250</v>
      </c>
      <c r="B19" s="27">
        <v>9377257</v>
      </c>
      <c r="C19" s="27">
        <v>10038405</v>
      </c>
      <c r="D19" s="30">
        <f t="shared" si="0"/>
        <v>-661148</v>
      </c>
      <c r="E19" s="10" t="s">
        <v>268</v>
      </c>
      <c r="F19" s="38">
        <v>6396540</v>
      </c>
      <c r="G19" s="31">
        <v>5289420</v>
      </c>
      <c r="H19" s="30">
        <f t="shared" si="1"/>
        <v>1107120</v>
      </c>
    </row>
    <row r="20" spans="1:8" ht="14.25" customHeight="1">
      <c r="A20" s="59" t="s">
        <v>251</v>
      </c>
      <c r="B20" s="29">
        <v>5319200</v>
      </c>
      <c r="C20" s="29">
        <v>5319200</v>
      </c>
      <c r="D20" s="30">
        <f t="shared" si="0"/>
        <v>0</v>
      </c>
      <c r="E20" s="10" t="s">
        <v>269</v>
      </c>
      <c r="F20" s="38">
        <v>6396540</v>
      </c>
      <c r="G20" s="31">
        <v>5289420</v>
      </c>
      <c r="H20" s="32">
        <f t="shared" si="1"/>
        <v>1107120</v>
      </c>
    </row>
    <row r="21" spans="1:8" ht="14.25" customHeight="1">
      <c r="A21" s="60" t="s">
        <v>252</v>
      </c>
      <c r="B21" s="31">
        <v>4058057</v>
      </c>
      <c r="C21" s="31">
        <v>4719205</v>
      </c>
      <c r="D21" s="32">
        <f>B21-C21</f>
        <v>-661148</v>
      </c>
      <c r="E21" s="10"/>
      <c r="F21" s="38"/>
      <c r="G21" s="31"/>
      <c r="H21" s="32"/>
    </row>
    <row r="22" spans="1:8" ht="14.25" customHeight="1">
      <c r="A22" s="61" t="s">
        <v>253</v>
      </c>
      <c r="B22" s="31">
        <v>4058057</v>
      </c>
      <c r="C22" s="31">
        <v>4719205</v>
      </c>
      <c r="D22" s="32">
        <f t="shared" si="0"/>
        <v>-661148</v>
      </c>
      <c r="E22" s="10"/>
      <c r="F22" s="38"/>
      <c r="G22" s="31"/>
      <c r="H22" s="32"/>
    </row>
    <row r="23" spans="1:8" ht="14.25" customHeight="1">
      <c r="A23" s="56" t="s">
        <v>52</v>
      </c>
      <c r="B23" s="27">
        <v>60614631</v>
      </c>
      <c r="C23" s="27">
        <v>51896978</v>
      </c>
      <c r="D23" s="30">
        <f t="shared" si="0"/>
        <v>8717653</v>
      </c>
      <c r="E23" s="10"/>
      <c r="F23" s="38"/>
      <c r="G23" s="31"/>
      <c r="H23" s="32"/>
    </row>
    <row r="24" spans="1:8" ht="14.25" customHeight="1">
      <c r="A24" s="59" t="s">
        <v>254</v>
      </c>
      <c r="B24" s="29">
        <v>536011</v>
      </c>
      <c r="C24" s="29">
        <v>925478</v>
      </c>
      <c r="D24" s="30">
        <f t="shared" si="0"/>
        <v>-389467</v>
      </c>
      <c r="E24" s="10"/>
      <c r="F24" s="38"/>
      <c r="G24" s="31"/>
      <c r="H24" s="32"/>
    </row>
    <row r="25" spans="1:8" ht="14.25" customHeight="1">
      <c r="A25" s="60" t="s">
        <v>255</v>
      </c>
      <c r="B25" s="31">
        <v>536011</v>
      </c>
      <c r="C25" s="31">
        <v>925478</v>
      </c>
      <c r="D25" s="32">
        <f t="shared" si="0"/>
        <v>-389467</v>
      </c>
      <c r="E25" s="10"/>
      <c r="F25" s="38"/>
      <c r="G25" s="31"/>
      <c r="H25" s="32"/>
    </row>
    <row r="26" spans="1:8" ht="14.25" customHeight="1">
      <c r="A26" s="60" t="s">
        <v>256</v>
      </c>
      <c r="B26" s="31">
        <v>6396540</v>
      </c>
      <c r="C26" s="31">
        <v>5289420</v>
      </c>
      <c r="D26" s="32">
        <f t="shared" si="0"/>
        <v>1107120</v>
      </c>
      <c r="E26" s="8" t="s">
        <v>0</v>
      </c>
      <c r="F26" s="42">
        <f>F9+F18</f>
        <v>7415900</v>
      </c>
      <c r="G26" s="33">
        <f>G9+G18</f>
        <v>6570893</v>
      </c>
      <c r="H26" s="34">
        <f>F26-G26</f>
        <v>845007</v>
      </c>
    </row>
    <row r="27" spans="1:8" ht="14.25" customHeight="1">
      <c r="A27" s="60" t="s">
        <v>257</v>
      </c>
      <c r="B27" s="31">
        <v>6396540</v>
      </c>
      <c r="C27" s="31">
        <v>5289420</v>
      </c>
      <c r="D27" s="32">
        <f t="shared" si="0"/>
        <v>1107120</v>
      </c>
      <c r="E27" s="43" t="s">
        <v>53</v>
      </c>
      <c r="F27" s="44"/>
      <c r="G27" s="45"/>
      <c r="H27" s="46"/>
    </row>
    <row r="28" spans="1:8" ht="14.25" customHeight="1">
      <c r="A28" s="60" t="s">
        <v>258</v>
      </c>
      <c r="B28" s="31">
        <v>18682080</v>
      </c>
      <c r="C28" s="31">
        <v>18682080</v>
      </c>
      <c r="D28" s="32">
        <f t="shared" si="0"/>
        <v>0</v>
      </c>
      <c r="E28" s="47" t="s">
        <v>270</v>
      </c>
      <c r="F28" s="35">
        <v>29172200</v>
      </c>
      <c r="G28" s="36">
        <v>29172200</v>
      </c>
      <c r="H28" s="37">
        <f t="shared" ref="H28:H41" si="3">F28-G28</f>
        <v>0</v>
      </c>
    </row>
    <row r="29" spans="1:8" ht="14.25" customHeight="1">
      <c r="A29" s="60" t="s">
        <v>259</v>
      </c>
      <c r="B29" s="31">
        <v>6000000</v>
      </c>
      <c r="C29" s="31">
        <v>6000000</v>
      </c>
      <c r="D29" s="32">
        <f>B29-C29</f>
        <v>0</v>
      </c>
      <c r="E29" s="7" t="s">
        <v>271</v>
      </c>
      <c r="F29" s="38">
        <v>27922200</v>
      </c>
      <c r="G29" s="31">
        <v>27922200</v>
      </c>
      <c r="H29" s="32">
        <f>F29-G29</f>
        <v>0</v>
      </c>
    </row>
    <row r="30" spans="1:8" ht="14.25" customHeight="1">
      <c r="A30" s="60" t="s">
        <v>260</v>
      </c>
      <c r="B30" s="31">
        <v>9682080</v>
      </c>
      <c r="C30" s="31">
        <v>9682080</v>
      </c>
      <c r="D30" s="32">
        <f>B30-C30</f>
        <v>0</v>
      </c>
      <c r="E30" s="7" t="s">
        <v>272</v>
      </c>
      <c r="F30" s="38">
        <v>1250000</v>
      </c>
      <c r="G30" s="31">
        <v>1250000</v>
      </c>
      <c r="H30" s="32">
        <f>F30-G30</f>
        <v>0</v>
      </c>
    </row>
    <row r="31" spans="1:8" ht="14.25" customHeight="1">
      <c r="A31" s="60" t="s">
        <v>261</v>
      </c>
      <c r="B31" s="31">
        <v>3000000</v>
      </c>
      <c r="C31" s="31">
        <v>3000000</v>
      </c>
      <c r="D31" s="32">
        <f t="shared" si="0"/>
        <v>0</v>
      </c>
      <c r="E31" s="7" t="s">
        <v>273</v>
      </c>
      <c r="F31" s="38">
        <v>3574905</v>
      </c>
      <c r="G31" s="31">
        <v>4143580</v>
      </c>
      <c r="H31" s="32">
        <f t="shared" si="3"/>
        <v>-568675</v>
      </c>
    </row>
    <row r="32" spans="1:8" ht="14.25" customHeight="1">
      <c r="A32" s="60" t="s">
        <v>262</v>
      </c>
      <c r="B32" s="31">
        <v>35000000</v>
      </c>
      <c r="C32" s="31">
        <v>27000000</v>
      </c>
      <c r="D32" s="32">
        <f t="shared" si="0"/>
        <v>8000000</v>
      </c>
      <c r="E32" s="7" t="s">
        <v>274</v>
      </c>
      <c r="F32" s="38">
        <v>53682080</v>
      </c>
      <c r="G32" s="31">
        <v>45682080</v>
      </c>
      <c r="H32" s="32">
        <f t="shared" si="3"/>
        <v>8000000</v>
      </c>
    </row>
    <row r="33" spans="1:8" ht="14.25" customHeight="1">
      <c r="A33" s="60"/>
      <c r="B33" s="31"/>
      <c r="C33" s="31"/>
      <c r="D33" s="32"/>
      <c r="E33" s="7" t="s">
        <v>275</v>
      </c>
      <c r="F33" s="38">
        <v>6000000</v>
      </c>
      <c r="G33" s="31">
        <v>6000000</v>
      </c>
      <c r="H33" s="32">
        <f>F33-G33</f>
        <v>0</v>
      </c>
    </row>
    <row r="34" spans="1:8" ht="14.25" customHeight="1">
      <c r="A34" s="60"/>
      <c r="B34" s="31"/>
      <c r="C34" s="31"/>
      <c r="D34" s="32"/>
      <c r="E34" s="7" t="s">
        <v>276</v>
      </c>
      <c r="F34" s="38">
        <v>9682080</v>
      </c>
      <c r="G34" s="31">
        <v>9682080</v>
      </c>
      <c r="H34" s="32">
        <f>F34-G34</f>
        <v>0</v>
      </c>
    </row>
    <row r="35" spans="1:8" ht="14.25" customHeight="1">
      <c r="A35" s="60"/>
      <c r="B35" s="31"/>
      <c r="C35" s="31"/>
      <c r="D35" s="32"/>
      <c r="E35" s="7" t="s">
        <v>277</v>
      </c>
      <c r="F35" s="38">
        <v>3000000</v>
      </c>
      <c r="G35" s="31">
        <v>3000000</v>
      </c>
      <c r="H35" s="32">
        <f>F35-G35</f>
        <v>0</v>
      </c>
    </row>
    <row r="36" spans="1:8" ht="14.25" customHeight="1">
      <c r="A36" s="60"/>
      <c r="B36" s="31"/>
      <c r="C36" s="31"/>
      <c r="D36" s="32"/>
      <c r="E36" s="7" t="s">
        <v>278</v>
      </c>
      <c r="F36" s="38">
        <v>35000000</v>
      </c>
      <c r="G36" s="31">
        <v>27000000</v>
      </c>
      <c r="H36" s="32">
        <f>F36-G36</f>
        <v>8000000</v>
      </c>
    </row>
    <row r="37" spans="1:8" ht="14.25" customHeight="1">
      <c r="A37" s="60"/>
      <c r="B37" s="31"/>
      <c r="C37" s="31"/>
      <c r="D37" s="32"/>
      <c r="E37" s="7" t="s">
        <v>279</v>
      </c>
      <c r="F37" s="38">
        <v>-4336837</v>
      </c>
      <c r="G37" s="31">
        <v>-6003535</v>
      </c>
      <c r="H37" s="32">
        <f t="shared" si="3"/>
        <v>1666698</v>
      </c>
    </row>
    <row r="38" spans="1:8" ht="14.25" customHeight="1">
      <c r="A38" s="60"/>
      <c r="B38" s="31"/>
      <c r="C38" s="31"/>
      <c r="D38" s="32"/>
      <c r="E38" s="7" t="s">
        <v>280</v>
      </c>
      <c r="F38" s="38">
        <v>9666698</v>
      </c>
      <c r="G38" s="31">
        <v>12893052</v>
      </c>
      <c r="H38" s="32">
        <f>F38-G38</f>
        <v>-3226354</v>
      </c>
    </row>
    <row r="39" spans="1:8" ht="14.25" customHeight="1">
      <c r="A39" s="60"/>
      <c r="B39" s="31"/>
      <c r="C39" s="31"/>
      <c r="D39" s="32"/>
      <c r="E39" s="7"/>
      <c r="F39" s="38"/>
      <c r="G39" s="31"/>
      <c r="H39" s="32"/>
    </row>
    <row r="40" spans="1:8" ht="14.25" customHeight="1">
      <c r="A40" s="60"/>
      <c r="B40" s="31"/>
      <c r="C40" s="31"/>
      <c r="D40" s="32"/>
      <c r="E40" s="8" t="s">
        <v>1</v>
      </c>
      <c r="F40" s="33">
        <f>F28+F31+F32+F37</f>
        <v>82092348</v>
      </c>
      <c r="G40" s="33">
        <f>G28+G31+G32+G37</f>
        <v>72994325</v>
      </c>
      <c r="H40" s="34">
        <f t="shared" si="3"/>
        <v>9098023</v>
      </c>
    </row>
    <row r="41" spans="1:8" ht="20.25" customHeight="1">
      <c r="A41" s="57" t="s">
        <v>55</v>
      </c>
      <c r="B41" s="33">
        <f>B9+B18</f>
        <v>89508248</v>
      </c>
      <c r="C41" s="33">
        <f>C9+C18</f>
        <v>79565218</v>
      </c>
      <c r="D41" s="34">
        <f t="shared" si="0"/>
        <v>9943030</v>
      </c>
      <c r="E41" s="8" t="s">
        <v>2</v>
      </c>
      <c r="F41" s="39">
        <f>F26+F40</f>
        <v>89508248</v>
      </c>
      <c r="G41" s="33">
        <f>G26+G40</f>
        <v>79565218</v>
      </c>
      <c r="H41" s="24">
        <f t="shared" si="3"/>
        <v>9943030</v>
      </c>
    </row>
    <row r="42" spans="1:8" ht="7.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</sheetData>
  <sheetProtection password="F3FB" sheet="1" scenarios="1" selectLockedCells="1"/>
  <mergeCells count="3">
    <mergeCell ref="A4:H4"/>
    <mergeCell ref="D7:D8"/>
    <mergeCell ref="H7:H8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資金収支 - 第1号の1様式</vt:lpstr>
      <vt:lpstr>資金収支 - 第1号の2様式</vt:lpstr>
      <vt:lpstr>資金収支 - 第1号の3様式</vt:lpstr>
      <vt:lpstr>資金収支 - 第1号の4様式</vt:lpstr>
      <vt:lpstr>事業活動 - 第2号の1様式</vt:lpstr>
      <vt:lpstr>事業活動 - 第2号の2様式</vt:lpstr>
      <vt:lpstr>事業活動 - 第2号の3様式</vt:lpstr>
      <vt:lpstr>事業活動 - 第2号の4様式</vt:lpstr>
      <vt:lpstr>貸借 - 第3号の1様式</vt:lpstr>
      <vt:lpstr>貸借 - 第3号の2様式</vt:lpstr>
      <vt:lpstr>貸借 - 第3号の3様式</vt:lpstr>
      <vt:lpstr>貸借 - 第3号の4様式</vt:lpstr>
      <vt:lpstr>'資金収支 - 第1号の2様式'!Print_Area</vt:lpstr>
      <vt:lpstr>'資金収支 - 第1号の3様式'!Print_Area</vt:lpstr>
      <vt:lpstr>'事業活動 - 第2号の1様式'!Print_Area</vt:lpstr>
      <vt:lpstr>'事業活動 - 第2号の2様式'!Print_Area</vt:lpstr>
      <vt:lpstr>'事業活動 - 第2号の3様式'!Print_Area</vt:lpstr>
      <vt:lpstr>'事業活動 - 第2号の4様式'!Print_Area</vt:lpstr>
      <vt:lpstr>'貸借 - 第3号の2様式'!Print_Area</vt:lpstr>
      <vt:lpstr>'貸借 - 第3号の3様式'!Print_Area</vt:lpstr>
    </vt:vector>
  </TitlesOfParts>
  <Company>株式会社 チャイルド社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社会福祉法人 しらかば保育園</cp:lastModifiedBy>
  <cp:lastPrinted>2015-04-10T08:48:44Z</cp:lastPrinted>
  <dcterms:created xsi:type="dcterms:W3CDTF">2008-06-06T01:55:09Z</dcterms:created>
  <dcterms:modified xsi:type="dcterms:W3CDTF">2015-06-25T03:33:31Z</dcterms:modified>
</cp:coreProperties>
</file>